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ΙΣΟΛΟΓ. ΠΙΝΑΚΑΣ ΔΙΑΘΕ 31.12.07" sheetId="1" r:id="rId1"/>
  </sheets>
  <calcPr calcId="124519"/>
</workbook>
</file>

<file path=xl/calcChain.xml><?xml version="1.0" encoding="utf-8"?>
<calcChain xmlns="http://schemas.openxmlformats.org/spreadsheetml/2006/main">
  <c r="E11" i="1"/>
  <c r="E14" s="1"/>
  <c r="I11"/>
  <c r="E12"/>
  <c r="I12"/>
  <c r="E13"/>
  <c r="I13"/>
  <c r="O13"/>
  <c r="O14" s="1"/>
  <c r="O46" s="1"/>
  <c r="O87" s="1"/>
  <c r="C14"/>
  <c r="D14"/>
  <c r="G14"/>
  <c r="H14"/>
  <c r="I14"/>
  <c r="Q14"/>
  <c r="E19"/>
  <c r="I19"/>
  <c r="I24" s="1"/>
  <c r="I26" s="1"/>
  <c r="I43" s="1"/>
  <c r="I87" s="1"/>
  <c r="T87" s="1"/>
  <c r="E20"/>
  <c r="I20"/>
  <c r="O20"/>
  <c r="Q20"/>
  <c r="E21"/>
  <c r="I21"/>
  <c r="E22"/>
  <c r="I22"/>
  <c r="C23"/>
  <c r="E23"/>
  <c r="I23"/>
  <c r="C24"/>
  <c r="D24"/>
  <c r="E24"/>
  <c r="G24"/>
  <c r="H24"/>
  <c r="E26"/>
  <c r="O31"/>
  <c r="Q31"/>
  <c r="E33"/>
  <c r="E41" s="1"/>
  <c r="I33"/>
  <c r="E37"/>
  <c r="I37"/>
  <c r="Q40"/>
  <c r="I41"/>
  <c r="Q46"/>
  <c r="O54"/>
  <c r="Q54"/>
  <c r="E55"/>
  <c r="I55"/>
  <c r="E58"/>
  <c r="E61"/>
  <c r="I61"/>
  <c r="E62"/>
  <c r="E65" s="1"/>
  <c r="I65"/>
  <c r="I68"/>
  <c r="O71"/>
  <c r="Q71"/>
  <c r="E74"/>
  <c r="I74"/>
  <c r="I76"/>
  <c r="O81"/>
  <c r="Q81"/>
  <c r="E83"/>
  <c r="I83"/>
  <c r="Q87"/>
  <c r="O93"/>
  <c r="Q93"/>
  <c r="E94"/>
  <c r="I94"/>
  <c r="O94"/>
  <c r="Q94"/>
  <c r="E103"/>
  <c r="H103"/>
  <c r="E105"/>
  <c r="H105"/>
  <c r="E107"/>
  <c r="H107"/>
  <c r="E112"/>
  <c r="H112"/>
  <c r="E113"/>
  <c r="H113"/>
  <c r="E118"/>
  <c r="H118"/>
  <c r="E119"/>
  <c r="H119"/>
  <c r="D122"/>
  <c r="E122"/>
  <c r="G122"/>
  <c r="H122"/>
  <c r="E123"/>
  <c r="O101" s="1"/>
  <c r="O104" s="1"/>
  <c r="O38" s="1"/>
  <c r="O40" s="1"/>
  <c r="H123"/>
  <c r="Q101" s="1"/>
  <c r="Q104" s="1"/>
  <c r="E131"/>
  <c r="I131"/>
  <c r="E133"/>
  <c r="I133"/>
  <c r="E135"/>
  <c r="I135"/>
  <c r="O138"/>
  <c r="Q138"/>
  <c r="E140"/>
  <c r="I140"/>
  <c r="E141"/>
  <c r="I141"/>
  <c r="E146"/>
  <c r="I146"/>
  <c r="E147"/>
  <c r="I147"/>
  <c r="D150"/>
  <c r="E150"/>
  <c r="H150"/>
  <c r="I150"/>
  <c r="E151"/>
  <c r="O129" s="1"/>
  <c r="O132" s="1"/>
  <c r="I151"/>
  <c r="Q129" s="1"/>
  <c r="Q132" s="1"/>
  <c r="E68" l="1"/>
  <c r="E76" s="1"/>
  <c r="E43"/>
  <c r="E87" s="1"/>
  <c r="S87" s="1"/>
</calcChain>
</file>

<file path=xl/sharedStrings.xml><?xml version="1.0" encoding="utf-8"?>
<sst xmlns="http://schemas.openxmlformats.org/spreadsheetml/2006/main" count="288" uniqueCount="149">
  <si>
    <t>Γερασιμοπούλου Αθανασία</t>
  </si>
  <si>
    <t>Χάλαρης Άγγελος</t>
  </si>
  <si>
    <t>Γεωργίου Χαρίλαος</t>
  </si>
  <si>
    <t>Κωστούρος Κωνσταντίνος</t>
  </si>
  <si>
    <t>Grant - Thornton A.E.</t>
  </si>
  <si>
    <t>Ο Προίστάμενος Οικονομικού</t>
  </si>
  <si>
    <t>Ο Διευθυντής</t>
  </si>
  <si>
    <t>Ο Πρόεδρος του Δ.Σ.</t>
  </si>
  <si>
    <t>Για τη σύνταξη</t>
  </si>
  <si>
    <t xml:space="preserve"> </t>
  </si>
  <si>
    <t>ΚΑΘΑΡΑ ΑΠΟΤΕΛΕΣΜΑΤΑ (ΠΛΕΟΝΑΣΜΑ) ΧΡΗΣΕΩΣ</t>
  </si>
  <si>
    <t xml:space="preserve">                 στο λειτουργικό κόστος</t>
  </si>
  <si>
    <t xml:space="preserve">                Μείον: Οι από αυτές ενσωματωμένες</t>
  </si>
  <si>
    <t>Mείον: Σύνολο Αποσβέσεων Παγίων Στοιχείων</t>
  </si>
  <si>
    <t xml:space="preserve">  Οργανικά &amp; έκτακτα αποτελέσματα(κέρδη)</t>
  </si>
  <si>
    <t>Μείον:  3.  Έξοδα προηγουμένων Χρήσεων</t>
  </si>
  <si>
    <t xml:space="preserve">           1.  Έκτακτα και ανόργανα έξοδα</t>
  </si>
  <si>
    <t xml:space="preserve">  </t>
  </si>
  <si>
    <t xml:space="preserve">           3. 'Εσοδα προηγουμένων Χρήσεων</t>
  </si>
  <si>
    <t xml:space="preserve">           1. Έκτακτα &amp; ανόργανα έσοδα</t>
  </si>
  <si>
    <t>ΙΙ. Πλέον: Έκτακτα αποτελέσματα</t>
  </si>
  <si>
    <t xml:space="preserve">  Ολικά αποτελέσματα (κέρδη) εκμεταλλεύσεως</t>
  </si>
  <si>
    <t xml:space="preserve">           2. Χρεωστικοί τόκοι &amp; συναφή έξοδα</t>
  </si>
  <si>
    <t>Μείον:  1. Έξοδα και ζημίες τίτλ.παγ.επενδ. &amp; χρεογρ.</t>
  </si>
  <si>
    <t xml:space="preserve">           4. Πιστωτικοί τόκοι &amp; συναφή έσοδα</t>
  </si>
  <si>
    <t>5.  Υπόλοιπο Πλεονάσματος εις νέο</t>
  </si>
  <si>
    <t xml:space="preserve">           3. Κέρδη από πώληση τίτλων πάγ. επένδ. &amp; χρεογρ.</t>
  </si>
  <si>
    <t>2.  Aποθεματικό για Κάλυψη Υποτίμησης Τίτλων</t>
  </si>
  <si>
    <t>Πλέον:  2. Έσοδα χρεογράφων</t>
  </si>
  <si>
    <t>1.  Κεφάλαιο Κλάδου Πρόνοιας</t>
  </si>
  <si>
    <t xml:space="preserve">  Μερικά αποτελέσματα (κέρδη) εκμεταλλεύσεως</t>
  </si>
  <si>
    <t>Η διάθεση τoυ Πλεονάσματος γίνεται ως εξής:</t>
  </si>
  <si>
    <t xml:space="preserve">  Μείον: 1. ΄Εξοδα διοικητικής λειτουργίας</t>
  </si>
  <si>
    <t xml:space="preserve">  Σύνολο</t>
  </si>
  <si>
    <t xml:space="preserve">  Πλέον: ΄Αλλα έσοδα εκμεταλλεύσεως</t>
  </si>
  <si>
    <t>Μείον: Φόρος εισοδήματος</t>
  </si>
  <si>
    <t xml:space="preserve">  Μικτά αποτελέσματα (κέρδη) εκμεταλλεύσεως</t>
  </si>
  <si>
    <t>Πλέον:Υπόλοιπο αποτ/των (πλεόνασμα) προηγουμένων χρήσεων</t>
  </si>
  <si>
    <t xml:space="preserve">  Μείον: Κόστος Κύριας δραστηριότητας</t>
  </si>
  <si>
    <t>Καθαρά αποτελέσματα (πλεόνασμα) χρήσεως</t>
  </si>
  <si>
    <t xml:space="preserve">  Έσοδα Κύριας δραστηριότητας</t>
  </si>
  <si>
    <t>Ι. ΑΠΟΤΕΛΕΣΜΑΤΑ ΕΚΜΕΤΑΛΛΕΥΣΕΩΣ</t>
  </si>
  <si>
    <t>Ποσά προηγ/μενης χρήσεως 1.1.2006 - 31.12.2006</t>
  </si>
  <si>
    <t>Ποσά κλειόμενης χρήσεως 1.1.2007 - 31.12.2007</t>
  </si>
  <si>
    <t>Ποσά προηγούμενης χρήσεως 1.1.2006 - 31.12.2006</t>
  </si>
  <si>
    <t>ΠΙΝΑΚΑΣ ΔΙΑΘΕΣΗΣ ΑΠΟΤΕΛΕΣΜΑΤΩΝ ΚΛΑΔΟΥ ΠΡΟΝΟΙΑΣ</t>
  </si>
  <si>
    <t>(1η ΙΑΝΟΥΑΡΙΟΥ 2007 - 31η ΔΕΚΕΜΒΡΙΟΥ 2007)</t>
  </si>
  <si>
    <t>ΚΑΤΑΣΤΑΣΗ    ΛΟΓΑΡΙΑΣΜΟΥ   ΑΠΟΤΕΛΕΣΜΑΤΩΝ    ΧΡΗΣΕΩΣ    31ης ΔΕΚΕΜΒΡΙΟΥ 2007 ΚΛΑΔΟΥ ΠΡΟΝΟΙΑΣ</t>
  </si>
  <si>
    <t>ΚΑΘΑΡΑ ΑΠΟΤΕΛΕΣΜΑΤΑ (ΕΛΛΕΙΜΜΑ) ΧΡΗΣΕΩΣ</t>
  </si>
  <si>
    <t xml:space="preserve">  Οργανικά &amp; έκτακτα αποτελέσματα(ζημιές)</t>
  </si>
  <si>
    <t xml:space="preserve">  Ολικά αποτελέσματα (ζημιές) εκμεταλλεύσεως</t>
  </si>
  <si>
    <t xml:space="preserve">  Μερικά αποτελέσματα (ζημιές) εκμεταλλεύσεως</t>
  </si>
  <si>
    <t>Ελλειμμα χρήσεως εις νέον</t>
  </si>
  <si>
    <t xml:space="preserve">  Μικτά αποτελέσματα (ζημιές) εκμεταλλεύσεως</t>
  </si>
  <si>
    <t>Πλέον:Υπόλοιπο αποτ/των (έλλειμμα) προηγουμένων χρήσεων</t>
  </si>
  <si>
    <t>Καθαρά αποτελέσματα (έλλειμμα) χρήσεως</t>
  </si>
  <si>
    <t xml:space="preserve">ΠΙΝΑΚΑΣ ΔΙΑΘΕΣΗΣ ΑΠΟΤΕΛΕΣΜΑΤΩΝ ΚΛΑΔΟΥ ΣΥΝΤΑΞΗΣ </t>
  </si>
  <si>
    <t>ΚΑΤΑΣΤΑΣΗ    ΛΟΓΑΡΙΑΣΜΟΥ   ΑΠΟΤΕΛΕΣΜΑΤΩΝ    ΧΡΗΣΕΩΣ    31ης ΔΕΚΕΜΒΡΙΟΥ 2007 ΚΛΑΔΟΥ ΣΥΝΤΑΞΗΣ</t>
  </si>
  <si>
    <t>5. Ένσημα και λοιποί λογ/μοί τάξεως</t>
  </si>
  <si>
    <t>1α. Προυπολογισμένα - Πραγματοποιημένα έσοδα (Κλ. Πρόνοιας)</t>
  </si>
  <si>
    <t>1α. Προυπολογισμένα - Πραγματοποιημένα έξοδα (Κλ. Πρόνοιας)</t>
  </si>
  <si>
    <t>1. Προυπολογισμένα - Πραγματοποιημένα έσοδα (Κλ. Σύνταξης)</t>
  </si>
  <si>
    <t>1. Προυπολογισμένα - Πραγματοποιημένα έξοδα (Κλ. Σύνταξης)</t>
  </si>
  <si>
    <t>ΛΟΓΑΡΙΑΣΜΟΙ ΤΑΞΕΩΣ ΠΙΣΤΩΤΙΚΟΙ</t>
  </si>
  <si>
    <t>ΛΟΓΑΡΙΑΣΜΟΙ ΤΑΞΕΩΣ ΧΡΕΩΣΤΙΚΟΙ</t>
  </si>
  <si>
    <t>ΓΕΝΙΚΟ ΣΥΝΟΛΟ ΠΑΘΗΤΙΚΟΥ (Α+Β+Γ+Δ)</t>
  </si>
  <si>
    <t>ΓΕΝΙΚΟ ΣΥΝΟΛΟ ΕΝΕΡΓΗΤΙΚΟΥ (Α+Β+Γ+Δ)</t>
  </si>
  <si>
    <t>3. Λογαριασμοί Ισολογισμού προς τακτοποίηση (Κλ. Σύνταξης)</t>
  </si>
  <si>
    <t>2α. Έσοδα χρήσεως εισπρακτέα (Κλ. Πρόνοιας)</t>
  </si>
  <si>
    <t>2. Έσοδα χρήσεως εισπρακτέα (Κλ. Σύνταξης)</t>
  </si>
  <si>
    <t>2. Έξοδα χρήσεως δουλευμένα</t>
  </si>
  <si>
    <t>1. Έξοδα επομένων χρήσεων (Κλ. Σύνταξης)</t>
  </si>
  <si>
    <t>1. 'Εσοδα επομένων Χρήσεων (Κλ. Σύνταξης)</t>
  </si>
  <si>
    <t>Δ. ΜΕΤΑΒΑΤΙΚΟΙ ΛΟΓΑΡΙΑΣΜΟΙ ΕΝΕΡΓΗΤΙΚΟΥ</t>
  </si>
  <si>
    <t>Δ. ΜΕΤΑΒΑΤΙΚΟΙ ΛΟΓΑΡΙΑΣΜΟΙ ΠΑΘΗΤΙΚΟΥ</t>
  </si>
  <si>
    <t>Σύνολο κυκλοφορούντος ενεργητικού (ΓΙΙ+ΓΙΙΙ+ΓΙV)</t>
  </si>
  <si>
    <t xml:space="preserve">  3α. Καταθέσεις όψεως και προθεσμίας (Κλ. Πρόνοιας)</t>
  </si>
  <si>
    <t xml:space="preserve">  3. Καταθέσεις όψεως και προθεσμίας (Κλ. Σύνταξης)</t>
  </si>
  <si>
    <t>Σύνολο υποχρεώσεων (ΓΙΙ)</t>
  </si>
  <si>
    <t>ΙV. Διαθέσιμα</t>
  </si>
  <si>
    <t>7α.  Πιστωτές διάφοροι (Κλ. Πρόνοιας)</t>
  </si>
  <si>
    <t>7  Πιστωτές διάφοροι (Κλ. Σύνταξης)</t>
  </si>
  <si>
    <t>5α. Ασφαλιστικοί Οργανισμοί (Κλ. Πρόνοιας)</t>
  </si>
  <si>
    <t>5. Ασφαλιστικοί Οργανισμοί (Κλ. Σύνταξης)</t>
  </si>
  <si>
    <t>4. Υποχρεώσεις από φόρους-τέλη (Κλ. Σύνταξης)</t>
  </si>
  <si>
    <t>ΙΙ. Βραχυπρόθεσμες υποχρεώσεις</t>
  </si>
  <si>
    <t>Γ. ΥΠΟΧΡΕΩΣΕΙΣ</t>
  </si>
  <si>
    <t>Μείον: Προβλέψεις για υποτίμηση</t>
  </si>
  <si>
    <t>Μείον: Μη δεδουλευμένοι τόκοι χρεογράφων</t>
  </si>
  <si>
    <t>3. Λοιπά χρεόγραφα (Κλ. Πρόνοιας )</t>
  </si>
  <si>
    <t>3. Λοιπά χρεόγραφα (Κλ. Σύνταξης)</t>
  </si>
  <si>
    <t>ΙΙΙ. Χρεόγραφα</t>
  </si>
  <si>
    <t>7. Λογαριασμοί Διαχείρισης Προκ/λών &amp; Πιστώσεων (Κλ. Σύνταξης)</t>
  </si>
  <si>
    <t>2. Λοιπές προβλέψεις (Κλ. Σύνταξης)</t>
  </si>
  <si>
    <t>5α. Χρεώστες Διάφοροι (Κλ. Πρόνοιας)</t>
  </si>
  <si>
    <t>Β. ΠΡΟΒΛΕΨΕΙΣ ΓΙΑ ΚΙΝΔΥΝΟΥΣ ΚΑΙ ΕΞΟΔΑ</t>
  </si>
  <si>
    <t>5. Χρεώστες Διάφοροι (Κλ. Σύνταξης)</t>
  </si>
  <si>
    <t>3. Απαιτήσεις από συμ.σε δαπάνες συνταξ. (Κλ. Σύνταξης)</t>
  </si>
  <si>
    <t>2. Απαιτήσεις από Επιχορηγήσεις - Επενδύσεις (Κλ. Σύνταξης)</t>
  </si>
  <si>
    <t>1α. Απαιτήσεις από ασφαλιστικές εισφορές (Κλ. Πρόνοιας)</t>
  </si>
  <si>
    <t>1. Απαιτήσεις από ασφαλιστικές εισφορές (Κλ. Σύνταξης)</t>
  </si>
  <si>
    <t>ΙΙ Απαιτήσεις</t>
  </si>
  <si>
    <t>Σύνολο ιδίων κεφαλαίων (ΑΙ+ΑII+AIII+ΑIV)</t>
  </si>
  <si>
    <t>Γ. ΚΥΚΛΟΦΟΡΟΥΝ ΕΝΕΡΓΗΤΙΚΟ</t>
  </si>
  <si>
    <t>Σύνολο Πάγιου Ενεργητικού (ΒΙΙ+ΒΙΙΙ)</t>
  </si>
  <si>
    <t>2. Λοιπές μακροπρόθεσμες απαιτήσεις (Κλ. Σύνταξης)</t>
  </si>
  <si>
    <t>Ελλείμματα προηγουμένων χρήσεων (Κλ. Σύνταξης)</t>
  </si>
  <si>
    <t>Έλλειμμα χρήσεως εις νέον (Κλ. Σύνταξης)</t>
  </si>
  <si>
    <t>Υπόλοιπο πλεονάσματος χρήσεως εις νέον (Κλ. Πρόνοιας)</t>
  </si>
  <si>
    <t>ΙV ΑΠΟΤΕΛΕΣΜΑΤΑ ΕΙΣ ΝΕΟ</t>
  </si>
  <si>
    <t>Πλέον: Προβλέψεις για υποτίμηση</t>
  </si>
  <si>
    <t>1α. Τίτλοι πάγιας επένδυσης (Κλ. Πρόνοιας)</t>
  </si>
  <si>
    <t>1. Τίτλοι πάγιας επένδυσης (Κλ. Σύνταξης)</t>
  </si>
  <si>
    <t>6. Διαφορά αποτίμησης τίτλων στην τρέχ.αξία τους (Κλ. Πρόνοιας)</t>
  </si>
  <si>
    <t>Χρηματοοικονομικές απαιτήσεις</t>
  </si>
  <si>
    <t>6. Διαφορά αποτίμησης τίτλων στην τρέχ.αξία τους (Κλ. Σύνταξης)</t>
  </si>
  <si>
    <t xml:space="preserve">ΙΙΙ. Τίτλοι πάγιας επένδυσης και μακροπρόθεσμες </t>
  </si>
  <si>
    <t>5. Αποθεματικό για κάλυψη υποτίμησης τίτλων (Κλ. Πρόνοιας)</t>
  </si>
  <si>
    <t>5. Αποθεματικό για κάλυψη υποτίμησης τίτλων (Κλ. Σύνταξης)</t>
  </si>
  <si>
    <t>3. Αποθεματικό εφάπαξ αποζημίωσης Ν. 103/75 (Κλ. Σύνταξης)</t>
  </si>
  <si>
    <t>ΙΙΙ  Αποθεματικά κεφάλαια</t>
  </si>
  <si>
    <t>Σύνολο ακινητοποιήσεων (ΒΙΙ)</t>
  </si>
  <si>
    <t>6. ΄Επιπλα και λοιπός εξοπλισμός (Κλ. Σύνταξης)</t>
  </si>
  <si>
    <t>3α.  Κτίρια και τεχνικά έργα (Κλ. Πρόνοιας)</t>
  </si>
  <si>
    <t>3.  Κτίρια και τεχνικά έργα (Κλ. Σύνταξης)</t>
  </si>
  <si>
    <t>(Κλ. Σύνταξης)</t>
  </si>
  <si>
    <t>1α.  Γήπεδα - Οικόπεδα (Κλ. Πρόνοιας)</t>
  </si>
  <si>
    <t xml:space="preserve">2. Διαφορές από αναπροσαρμογή αξίας λοιπών περιουσ. στοιχ. </t>
  </si>
  <si>
    <t>1.  Γήπεδα - Οικόπεδα (Κλ. Σύνταξης)</t>
  </si>
  <si>
    <t>ΙΙ  Διαφορές αναπροσ. - Επιχορ.επενδύσεων</t>
  </si>
  <si>
    <t>ΙΙ Ενσώματες ακινητοποιήσεις</t>
  </si>
  <si>
    <t>Β. ΠΑΓΙΟ ΕΝΕΡΓΗΤΙΚΟ</t>
  </si>
  <si>
    <t>Κεφάλαιο Κλάδου Πρόνοιας</t>
  </si>
  <si>
    <t>2α. Έξοδα κτήσεως ακινητοποιήσεων (Κλ. Πρόνοιας)</t>
  </si>
  <si>
    <t>Kεφάλαιο Κλάδου Επικουρικής Σύνταξης</t>
  </si>
  <si>
    <t>2. Έξοδα κτήσεως ακινητοποιήσεων (Κλ. Σύνταξης)</t>
  </si>
  <si>
    <t xml:space="preserve"> Ι. Κεφάλαιο</t>
  </si>
  <si>
    <t>1. Έξοδα ιδρύσεως και πρώτης εγκαταστάσεως</t>
  </si>
  <si>
    <t>Α. ΙΔΙΑ ΚΕΦΑΛΑΙΑ</t>
  </si>
  <si>
    <t>A. ΕΞΟΔΑ ΕΓΚΑΤΑΣΤΑΣΕΩΣ</t>
  </si>
  <si>
    <t>αξία</t>
  </si>
  <si>
    <t>Αναπόσβεστη</t>
  </si>
  <si>
    <t>Αποσβέσεις</t>
  </si>
  <si>
    <t>Αξία Κτήσεως</t>
  </si>
  <si>
    <t>ΠΑΘΗΤΙΚΟ</t>
  </si>
  <si>
    <t>ΕΝΕΡΓΗΤΙΚΟ</t>
  </si>
  <si>
    <t>ΔΙΑΧΕΙΡΙΣΤΙΚΗ ΧΡΗΣΗ (1 ΙΑΝΟΥΑΡΙΟΥ 2007 - 31 ΔΕΚΕΜΒΡΙΟΥ 2007)</t>
  </si>
  <si>
    <t>ΙΣΟΛΟΓΙΣΜΟΣ ΤΗΣ 31ης ΔΕΚΕΜΒΡΙΟΥ 2007</t>
  </si>
  <si>
    <t>«ΤΑΜΕΙΟ ΕΠΙΚΟΥΡΙΚΗΣ ΑΣΦΑΛΙΣΕΩΣ ΥΠΑΛΛΗΛΩΝ ΦΑΡΜΑΚΕΥΤΙΚΩΝ ΕΡΓΑΣΙΩΝ (ΤΕΑΥΦΕ)»</t>
  </si>
</sst>
</file>

<file path=xl/styles.xml><?xml version="1.0" encoding="utf-8"?>
<styleSheet xmlns="http://schemas.openxmlformats.org/spreadsheetml/2006/main">
  <fonts count="17">
    <font>
      <sz val="10"/>
      <name val="Arial Greek"/>
    </font>
    <font>
      <b/>
      <sz val="10"/>
      <name val="Arial Greek"/>
      <charset val="161"/>
    </font>
    <font>
      <b/>
      <sz val="10"/>
      <name val="Arial Greek"/>
      <family val="2"/>
      <charset val="161"/>
    </font>
    <font>
      <b/>
      <sz val="10"/>
      <name val="Arial Greek"/>
    </font>
    <font>
      <sz val="10"/>
      <name val="Arial Greek"/>
      <family val="2"/>
      <charset val="161"/>
    </font>
    <font>
      <sz val="10"/>
      <name val="Arial Greek"/>
      <charset val="161"/>
    </font>
    <font>
      <b/>
      <sz val="11"/>
      <name val="Arial Greek"/>
    </font>
    <font>
      <b/>
      <sz val="11"/>
      <name val="Arial Greek"/>
      <family val="2"/>
      <charset val="161"/>
    </font>
    <font>
      <sz val="10"/>
      <color indexed="8"/>
      <name val="Arial Greek"/>
      <family val="2"/>
      <charset val="161"/>
    </font>
    <font>
      <b/>
      <u/>
      <sz val="10"/>
      <name val="Arial Greek"/>
      <charset val="161"/>
    </font>
    <font>
      <b/>
      <u/>
      <sz val="10"/>
      <name val="Arial Greek"/>
    </font>
    <font>
      <sz val="11"/>
      <name val="Calibri"/>
      <family val="2"/>
      <charset val="161"/>
    </font>
    <font>
      <u/>
      <sz val="10"/>
      <name val="Arial Greek"/>
    </font>
    <font>
      <b/>
      <sz val="14"/>
      <name val="Arial Greek"/>
      <family val="2"/>
      <charset val="161"/>
    </font>
    <font>
      <sz val="16"/>
      <name val="Arial Greek"/>
      <family val="2"/>
      <charset val="161"/>
    </font>
    <font>
      <b/>
      <sz val="16"/>
      <name val="Arial Greek"/>
      <family val="2"/>
      <charset val="161"/>
    </font>
    <font>
      <b/>
      <sz val="22"/>
      <name val="Arial Greek"/>
      <family val="2"/>
      <charset val="16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3" fontId="0" fillId="0" borderId="0" xfId="0" applyNumberFormat="1"/>
    <xf numFmtId="4" fontId="0" fillId="0" borderId="0" xfId="0" applyNumberFormat="1"/>
    <xf numFmtId="3" fontId="1" fillId="0" borderId="0" xfId="0" applyNumberFormat="1" applyFont="1"/>
    <xf numFmtId="4" fontId="1" fillId="0" borderId="0" xfId="0" applyNumberFormat="1" applyFont="1"/>
    <xf numFmtId="3" fontId="1" fillId="0" borderId="0" xfId="0" applyNumberFormat="1" applyFont="1" applyAlignment="1">
      <alignment horizontal="center"/>
    </xf>
    <xf numFmtId="0" fontId="1" fillId="0" borderId="0" xfId="0" applyFont="1"/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/>
    </xf>
    <xf numFmtId="4" fontId="0" fillId="0" borderId="0" xfId="0" applyNumberFormat="1" applyFill="1"/>
    <xf numFmtId="3" fontId="0" fillId="0" borderId="0" xfId="0" applyNumberFormat="1" applyFill="1"/>
    <xf numFmtId="0" fontId="0" fillId="0" borderId="0" xfId="0" applyFill="1"/>
    <xf numFmtId="0" fontId="1" fillId="0" borderId="0" xfId="0" applyFont="1" applyFill="1"/>
    <xf numFmtId="0" fontId="1" fillId="0" borderId="0" xfId="0" applyFont="1" applyFill="1" applyBorder="1"/>
    <xf numFmtId="4" fontId="1" fillId="0" borderId="0" xfId="0" applyNumberFormat="1" applyFont="1" applyFill="1"/>
    <xf numFmtId="0" fontId="1" fillId="0" borderId="0" xfId="0" applyFont="1" applyFill="1" applyAlignment="1">
      <alignment horizontal="center"/>
    </xf>
    <xf numFmtId="3" fontId="0" fillId="0" borderId="0" xfId="0" applyNumberFormat="1" applyFill="1" applyBorder="1"/>
    <xf numFmtId="3" fontId="0" fillId="0" borderId="1" xfId="0" applyNumberFormat="1" applyFill="1" applyBorder="1"/>
    <xf numFmtId="3" fontId="0" fillId="0" borderId="2" xfId="0" applyNumberFormat="1" applyFill="1" applyBorder="1"/>
    <xf numFmtId="0" fontId="0" fillId="0" borderId="2" xfId="0" applyFill="1" applyBorder="1"/>
    <xf numFmtId="0" fontId="0" fillId="0" borderId="3" xfId="0" applyFill="1" applyBorder="1"/>
    <xf numFmtId="4" fontId="2" fillId="0" borderId="1" xfId="0" applyNumberFormat="1" applyFont="1" applyFill="1" applyBorder="1"/>
    <xf numFmtId="4" fontId="2" fillId="0" borderId="2" xfId="0" applyNumberFormat="1" applyFont="1" applyFill="1" applyBorder="1"/>
    <xf numFmtId="4" fontId="3" fillId="0" borderId="2" xfId="0" applyNumberFormat="1" applyFont="1" applyFill="1" applyBorder="1"/>
    <xf numFmtId="3" fontId="3" fillId="0" borderId="2" xfId="0" applyNumberFormat="1" applyFont="1" applyFill="1" applyBorder="1"/>
    <xf numFmtId="3" fontId="0" fillId="0" borderId="3" xfId="0" applyNumberFormat="1" applyFill="1" applyBorder="1"/>
    <xf numFmtId="3" fontId="0" fillId="0" borderId="4" xfId="0" applyNumberFormat="1" applyFill="1" applyBorder="1"/>
    <xf numFmtId="0" fontId="0" fillId="0" borderId="0" xfId="0" applyFill="1" applyBorder="1"/>
    <xf numFmtId="0" fontId="0" fillId="0" borderId="5" xfId="0" applyFill="1" applyBorder="1"/>
    <xf numFmtId="4" fontId="2" fillId="0" borderId="4" xfId="0" applyNumberFormat="1" applyFont="1" applyFill="1" applyBorder="1"/>
    <xf numFmtId="4" fontId="2" fillId="0" borderId="0" xfId="0" applyNumberFormat="1" applyFont="1" applyFill="1" applyBorder="1"/>
    <xf numFmtId="4" fontId="3" fillId="0" borderId="0" xfId="0" applyNumberFormat="1" applyFont="1" applyFill="1" applyBorder="1"/>
    <xf numFmtId="3" fontId="3" fillId="0" borderId="0" xfId="0" applyNumberFormat="1" applyFont="1" applyFill="1" applyBorder="1"/>
    <xf numFmtId="3" fontId="0" fillId="0" borderId="5" xfId="0" applyNumberFormat="1" applyFill="1" applyBorder="1"/>
    <xf numFmtId="4" fontId="2" fillId="0" borderId="6" xfId="0" applyNumberFormat="1" applyFont="1" applyFill="1" applyBorder="1"/>
    <xf numFmtId="4" fontId="0" fillId="0" borderId="0" xfId="0" applyNumberFormat="1" applyFill="1" applyBorder="1"/>
    <xf numFmtId="3" fontId="3" fillId="0" borderId="5" xfId="0" applyNumberFormat="1" applyFont="1" applyFill="1" applyBorder="1"/>
    <xf numFmtId="4" fontId="0" fillId="0" borderId="7" xfId="0" applyNumberFormat="1" applyFill="1" applyBorder="1"/>
    <xf numFmtId="4" fontId="0" fillId="0" borderId="8" xfId="0" applyNumberFormat="1" applyFill="1" applyBorder="1"/>
    <xf numFmtId="4" fontId="0" fillId="0" borderId="4" xfId="0" applyNumberFormat="1" applyFill="1" applyBorder="1"/>
    <xf numFmtId="3" fontId="2" fillId="0" borderId="0" xfId="0" applyNumberFormat="1" applyFont="1" applyFill="1" applyBorder="1"/>
    <xf numFmtId="3" fontId="2" fillId="0" borderId="5" xfId="0" applyNumberFormat="1" applyFont="1" applyFill="1" applyBorder="1"/>
    <xf numFmtId="4" fontId="3" fillId="0" borderId="4" xfId="0" applyNumberFormat="1" applyFont="1" applyFill="1" applyBorder="1"/>
    <xf numFmtId="4" fontId="4" fillId="0" borderId="0" xfId="0" applyNumberFormat="1" applyFont="1" applyFill="1" applyBorder="1"/>
    <xf numFmtId="3" fontId="4" fillId="0" borderId="5" xfId="0" applyNumberFormat="1" applyFont="1" applyFill="1" applyBorder="1"/>
    <xf numFmtId="3" fontId="1" fillId="0" borderId="5" xfId="0" applyNumberFormat="1" applyFont="1" applyFill="1" applyBorder="1"/>
    <xf numFmtId="4" fontId="1" fillId="0" borderId="0" xfId="0" applyNumberFormat="1" applyFont="1" applyFill="1" applyBorder="1"/>
    <xf numFmtId="0" fontId="5" fillId="0" borderId="5" xfId="0" applyFont="1" applyFill="1" applyBorder="1"/>
    <xf numFmtId="0" fontId="1" fillId="0" borderId="5" xfId="0" applyFont="1" applyFill="1" applyBorder="1"/>
    <xf numFmtId="3" fontId="3" fillId="0" borderId="5" xfId="0" quotePrefix="1" applyNumberFormat="1" applyFont="1" applyFill="1" applyBorder="1"/>
    <xf numFmtId="4" fontId="4" fillId="0" borderId="4" xfId="0" applyNumberFormat="1" applyFont="1" applyFill="1" applyBorder="1"/>
    <xf numFmtId="3" fontId="0" fillId="0" borderId="9" xfId="0" applyNumberFormat="1" applyFill="1" applyBorder="1"/>
    <xf numFmtId="3" fontId="1" fillId="0" borderId="10" xfId="0" applyNumberFormat="1" applyFont="1" applyFill="1" applyBorder="1" applyAlignment="1">
      <alignment horizontal="center" wrapText="1"/>
    </xf>
    <xf numFmtId="3" fontId="0" fillId="0" borderId="10" xfId="0" applyNumberFormat="1" applyFill="1" applyBorder="1"/>
    <xf numFmtId="0" fontId="0" fillId="0" borderId="10" xfId="0" applyFill="1" applyBorder="1"/>
    <xf numFmtId="0" fontId="0" fillId="0" borderId="11" xfId="0" applyFill="1" applyBorder="1"/>
    <xf numFmtId="4" fontId="2" fillId="0" borderId="9" xfId="0" applyNumberFormat="1" applyFont="1" applyFill="1" applyBorder="1"/>
    <xf numFmtId="3" fontId="3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/>
    <xf numFmtId="3" fontId="3" fillId="0" borderId="9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/>
    <xf numFmtId="3" fontId="0" fillId="0" borderId="11" xfId="0" applyNumberFormat="1" applyFill="1" applyBorder="1"/>
    <xf numFmtId="3" fontId="6" fillId="0" borderId="3" xfId="0" applyNumberFormat="1" applyFont="1" applyFill="1" applyBorder="1"/>
    <xf numFmtId="3" fontId="3" fillId="0" borderId="1" xfId="0" applyNumberFormat="1" applyFont="1" applyFill="1" applyBorder="1"/>
    <xf numFmtId="3" fontId="7" fillId="0" borderId="3" xfId="0" applyNumberFormat="1" applyFont="1" applyFill="1" applyBorder="1"/>
    <xf numFmtId="0" fontId="0" fillId="0" borderId="9" xfId="0" applyFill="1" applyBorder="1"/>
    <xf numFmtId="4" fontId="0" fillId="0" borderId="10" xfId="0" applyNumberFormat="1" applyFill="1" applyBorder="1"/>
    <xf numFmtId="3" fontId="7" fillId="0" borderId="11" xfId="0" applyNumberFormat="1" applyFont="1" applyFill="1" applyBorder="1"/>
    <xf numFmtId="4" fontId="2" fillId="0" borderId="12" xfId="0" applyNumberFormat="1" applyFont="1" applyFill="1" applyBorder="1"/>
    <xf numFmtId="3" fontId="4" fillId="0" borderId="0" xfId="0" applyNumberFormat="1" applyFont="1" applyFill="1" applyBorder="1"/>
    <xf numFmtId="3" fontId="3" fillId="0" borderId="11" xfId="0" applyNumberFormat="1" applyFont="1" applyFill="1" applyBorder="1"/>
    <xf numFmtId="3" fontId="3" fillId="0" borderId="4" xfId="0" applyNumberFormat="1" applyFont="1" applyFill="1" applyBorder="1"/>
    <xf numFmtId="0" fontId="0" fillId="0" borderId="1" xfId="0" applyFill="1" applyBorder="1"/>
    <xf numFmtId="4" fontId="3" fillId="0" borderId="1" xfId="0" applyNumberFormat="1" applyFont="1" applyFill="1" applyBorder="1"/>
    <xf numFmtId="3" fontId="4" fillId="0" borderId="3" xfId="0" applyNumberFormat="1" applyFont="1" applyFill="1" applyBorder="1"/>
    <xf numFmtId="0" fontId="0" fillId="0" borderId="4" xfId="0" applyFill="1" applyBorder="1"/>
    <xf numFmtId="0" fontId="8" fillId="0" borderId="0" xfId="0" applyFont="1" applyFill="1" applyBorder="1"/>
    <xf numFmtId="4" fontId="1" fillId="0" borderId="12" xfId="0" applyNumberFormat="1" applyFont="1" applyFill="1" applyBorder="1"/>
    <xf numFmtId="4" fontId="1" fillId="0" borderId="6" xfId="0" applyNumberFormat="1" applyFont="1" applyFill="1" applyBorder="1"/>
    <xf numFmtId="4" fontId="5" fillId="0" borderId="4" xfId="0" applyNumberFormat="1" applyFont="1" applyFill="1" applyBorder="1"/>
    <xf numFmtId="4" fontId="5" fillId="0" borderId="0" xfId="0" applyNumberFormat="1" applyFont="1" applyFill="1" applyBorder="1"/>
    <xf numFmtId="3" fontId="5" fillId="0" borderId="0" xfId="0" applyNumberFormat="1" applyFont="1" applyFill="1" applyBorder="1"/>
    <xf numFmtId="3" fontId="5" fillId="0" borderId="5" xfId="0" applyNumberFormat="1" applyFont="1" applyFill="1" applyBorder="1"/>
    <xf numFmtId="3" fontId="1" fillId="0" borderId="0" xfId="0" applyNumberFormat="1" applyFont="1" applyFill="1" applyBorder="1"/>
    <xf numFmtId="4" fontId="1" fillId="0" borderId="2" xfId="0" applyNumberFormat="1" applyFont="1" applyFill="1" applyBorder="1"/>
    <xf numFmtId="4" fontId="2" fillId="0" borderId="13" xfId="0" applyNumberFormat="1" applyFont="1" applyFill="1" applyBorder="1"/>
    <xf numFmtId="3" fontId="9" fillId="0" borderId="0" xfId="0" applyNumberFormat="1" applyFont="1" applyFill="1" applyBorder="1"/>
    <xf numFmtId="4" fontId="2" fillId="0" borderId="14" xfId="0" applyNumberFormat="1" applyFont="1" applyFill="1" applyBorder="1"/>
    <xf numFmtId="4" fontId="2" fillId="0" borderId="15" xfId="0" applyNumberFormat="1" applyFont="1" applyFill="1" applyBorder="1"/>
    <xf numFmtId="0" fontId="8" fillId="0" borderId="10" xfId="0" applyFont="1" applyFill="1" applyBorder="1"/>
    <xf numFmtId="0" fontId="8" fillId="0" borderId="2" xfId="0" applyFont="1" applyFill="1" applyBorder="1"/>
    <xf numFmtId="4" fontId="0" fillId="0" borderId="6" xfId="0" applyNumberFormat="1" applyFill="1" applyBorder="1"/>
    <xf numFmtId="4" fontId="0" fillId="0" borderId="12" xfId="0" applyNumberFormat="1" applyFill="1" applyBorder="1"/>
    <xf numFmtId="3" fontId="10" fillId="0" borderId="0" xfId="0" applyNumberFormat="1" applyFont="1" applyFill="1" applyBorder="1"/>
    <xf numFmtId="4" fontId="5" fillId="0" borderId="8" xfId="0" applyNumberFormat="1" applyFont="1" applyFill="1" applyBorder="1"/>
    <xf numFmtId="4" fontId="11" fillId="0" borderId="0" xfId="0" applyNumberFormat="1" applyFont="1"/>
    <xf numFmtId="4" fontId="1" fillId="0" borderId="15" xfId="0" applyNumberFormat="1" applyFont="1" applyFill="1" applyBorder="1"/>
    <xf numFmtId="3" fontId="1" fillId="0" borderId="5" xfId="0" applyNumberFormat="1" applyFont="1" applyFill="1" applyBorder="1" applyAlignment="1">
      <alignment horizontal="left"/>
    </xf>
    <xf numFmtId="3" fontId="12" fillId="0" borderId="5" xfId="0" applyNumberFormat="1" applyFont="1" applyFill="1" applyBorder="1"/>
    <xf numFmtId="4" fontId="0" fillId="0" borderId="16" xfId="0" applyNumberFormat="1" applyFill="1" applyBorder="1"/>
    <xf numFmtId="4" fontId="3" fillId="0" borderId="4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4" fillId="0" borderId="8" xfId="0" applyNumberFormat="1" applyFont="1" applyFill="1" applyBorder="1"/>
    <xf numFmtId="3" fontId="3" fillId="0" borderId="4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/>
    <xf numFmtId="4" fontId="3" fillId="0" borderId="0" xfId="0" applyNumberFormat="1" applyFont="1" applyFill="1"/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/>
    <xf numFmtId="3" fontId="3" fillId="0" borderId="9" xfId="0" applyNumberFormat="1" applyFont="1" applyFill="1" applyBorder="1"/>
    <xf numFmtId="3" fontId="13" fillId="0" borderId="11" xfId="0" applyNumberFormat="1" applyFont="1" applyFill="1" applyBorder="1"/>
    <xf numFmtId="0" fontId="14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3" fontId="15" fillId="0" borderId="3" xfId="0" applyNumberFormat="1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3" fontId="15" fillId="0" borderId="5" xfId="0" applyNumberFormat="1" applyFont="1" applyFill="1" applyBorder="1" applyAlignment="1">
      <alignment horizontal="center"/>
    </xf>
    <xf numFmtId="3" fontId="16" fillId="0" borderId="4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3" fontId="16" fillId="0" borderId="5" xfId="0" applyNumberFormat="1" applyFont="1" applyFill="1" applyBorder="1" applyAlignment="1">
      <alignment horizontal="center"/>
    </xf>
    <xf numFmtId="4" fontId="1" fillId="0" borderId="10" xfId="0" applyNumberFormat="1" applyFont="1" applyFill="1" applyBorder="1"/>
    <xf numFmtId="3" fontId="1" fillId="0" borderId="11" xfId="0" applyNumberFormat="1" applyFont="1" applyFill="1" applyBorder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5"/>
  <sheetViews>
    <sheetView tabSelected="1" zoomScale="84" zoomScaleNormal="84" workbookViewId="0">
      <selection activeCell="R165" sqref="R165"/>
    </sheetView>
  </sheetViews>
  <sheetFormatPr defaultRowHeight="12.75"/>
  <cols>
    <col min="1" max="1" width="40" style="1" customWidth="1"/>
    <col min="2" max="2" width="12.42578125" style="2" customWidth="1"/>
    <col min="3" max="3" width="12.85546875" style="1" customWidth="1"/>
    <col min="4" max="4" width="15.28515625" style="1" customWidth="1"/>
    <col min="5" max="5" width="16.42578125" style="1" customWidth="1"/>
    <col min="6" max="6" width="2.85546875" style="1" customWidth="1"/>
    <col min="7" max="9" width="15.85546875" style="1" customWidth="1"/>
    <col min="10" max="10" width="0.42578125" customWidth="1"/>
    <col min="11" max="11" width="12.85546875" customWidth="1"/>
    <col min="12" max="12" width="12.5703125" customWidth="1"/>
    <col min="13" max="13" width="12.5703125" style="1" customWidth="1"/>
    <col min="14" max="14" width="15.7109375" style="1" customWidth="1"/>
    <col min="15" max="15" width="16.42578125" style="1" customWidth="1"/>
    <col min="16" max="16" width="3" style="1" customWidth="1"/>
    <col min="17" max="17" width="17.140625" style="1" customWidth="1"/>
    <col min="18" max="18" width="1.28515625" style="1" customWidth="1"/>
    <col min="19" max="19" width="13.85546875" style="1" bestFit="1" customWidth="1"/>
    <col min="20" max="20" width="14" style="2" customWidth="1"/>
    <col min="21" max="16384" width="9.140625" style="1"/>
  </cols>
  <sheetData>
    <row r="1" spans="1:20" s="11" customFormat="1">
      <c r="A1" s="127" t="s">
        <v>9</v>
      </c>
      <c r="B1" s="126"/>
      <c r="C1" s="54"/>
      <c r="D1" s="54"/>
      <c r="E1" s="54"/>
      <c r="F1" s="54"/>
      <c r="G1" s="54"/>
      <c r="H1" s="54"/>
      <c r="I1" s="54"/>
      <c r="J1" s="55"/>
      <c r="K1" s="55"/>
      <c r="L1" s="55"/>
      <c r="M1" s="54"/>
      <c r="N1" s="54"/>
      <c r="O1" s="54"/>
      <c r="P1" s="54"/>
      <c r="Q1" s="54"/>
      <c r="R1" s="52"/>
      <c r="T1" s="10"/>
    </row>
    <row r="2" spans="1:20" s="11" customFormat="1" ht="27.75">
      <c r="A2" s="125" t="s">
        <v>148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3"/>
      <c r="T2" s="10"/>
    </row>
    <row r="3" spans="1:20" s="108" customFormat="1" ht="20.25">
      <c r="A3" s="122" t="s">
        <v>147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0"/>
      <c r="T3" s="109"/>
    </row>
    <row r="4" spans="1:20" s="108" customFormat="1" ht="21" thickBot="1">
      <c r="A4" s="119" t="s">
        <v>146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7"/>
      <c r="T4" s="109"/>
    </row>
    <row r="5" spans="1:20" s="108" customFormat="1" ht="18">
      <c r="A5" s="116" t="s">
        <v>145</v>
      </c>
      <c r="B5" s="61"/>
      <c r="C5" s="59"/>
      <c r="D5" s="59"/>
      <c r="E5" s="59"/>
      <c r="F5" s="59"/>
      <c r="G5" s="59"/>
      <c r="H5" s="59"/>
      <c r="I5" s="115"/>
      <c r="J5" s="28"/>
      <c r="K5" s="114" t="s">
        <v>144</v>
      </c>
      <c r="L5" s="28"/>
      <c r="M5" s="33"/>
      <c r="N5" s="33"/>
      <c r="O5" s="33"/>
      <c r="P5" s="33"/>
      <c r="Q5" s="33"/>
      <c r="R5" s="72"/>
      <c r="T5" s="109"/>
    </row>
    <row r="6" spans="1:20" s="108" customFormat="1" ht="63.75">
      <c r="A6" s="37" t="s">
        <v>9</v>
      </c>
      <c r="B6" s="32"/>
      <c r="C6" s="112" t="s">
        <v>43</v>
      </c>
      <c r="D6" s="112"/>
      <c r="E6" s="112"/>
      <c r="F6" s="113"/>
      <c r="G6" s="112" t="s">
        <v>44</v>
      </c>
      <c r="H6" s="112"/>
      <c r="I6" s="111"/>
      <c r="J6" s="28"/>
      <c r="K6" s="33" t="s">
        <v>9</v>
      </c>
      <c r="L6" s="33"/>
      <c r="M6" s="17"/>
      <c r="N6" s="33"/>
      <c r="O6" s="110" t="s">
        <v>43</v>
      </c>
      <c r="P6" s="110"/>
      <c r="Q6" s="110" t="s">
        <v>44</v>
      </c>
      <c r="R6" s="72"/>
      <c r="T6" s="109"/>
    </row>
    <row r="7" spans="1:20" s="11" customFormat="1">
      <c r="A7" s="34"/>
      <c r="B7" s="36"/>
      <c r="C7" s="107" t="s">
        <v>143</v>
      </c>
      <c r="D7" s="107" t="s">
        <v>142</v>
      </c>
      <c r="E7" s="33" t="s">
        <v>141</v>
      </c>
      <c r="F7" s="33"/>
      <c r="G7" s="107" t="s">
        <v>143</v>
      </c>
      <c r="H7" s="107" t="s">
        <v>142</v>
      </c>
      <c r="I7" s="72" t="s">
        <v>141</v>
      </c>
      <c r="J7" s="28"/>
      <c r="K7" s="33"/>
      <c r="L7" s="33"/>
      <c r="M7" s="17"/>
      <c r="N7" s="17"/>
      <c r="O7" s="17"/>
      <c r="P7" s="17"/>
      <c r="Q7" s="17"/>
      <c r="R7" s="76"/>
      <c r="T7" s="10"/>
    </row>
    <row r="8" spans="1:20" s="11" customFormat="1">
      <c r="A8" s="37" t="s">
        <v>9</v>
      </c>
      <c r="B8" s="32"/>
      <c r="C8" s="106"/>
      <c r="D8" s="106"/>
      <c r="E8" s="105" t="s">
        <v>140</v>
      </c>
      <c r="F8" s="105"/>
      <c r="G8" s="106"/>
      <c r="H8" s="106"/>
      <c r="I8" s="104" t="s">
        <v>140</v>
      </c>
      <c r="J8" s="28"/>
      <c r="K8" s="33"/>
      <c r="L8" s="33"/>
      <c r="M8" s="17"/>
      <c r="N8" s="17"/>
      <c r="O8" s="17"/>
      <c r="P8" s="17"/>
      <c r="Q8" s="17"/>
      <c r="R8" s="76"/>
      <c r="T8" s="10"/>
    </row>
    <row r="9" spans="1:20" s="11" customFormat="1">
      <c r="A9" s="37" t="s">
        <v>9</v>
      </c>
      <c r="B9" s="32"/>
      <c r="C9" s="33"/>
      <c r="D9" s="33"/>
      <c r="E9" s="105"/>
      <c r="F9" s="105"/>
      <c r="G9" s="105"/>
      <c r="H9" s="105"/>
      <c r="I9" s="104"/>
      <c r="J9" s="28"/>
      <c r="K9" s="33" t="s">
        <v>9</v>
      </c>
      <c r="L9" s="17"/>
      <c r="M9" s="17"/>
      <c r="N9" s="17"/>
      <c r="O9" s="17"/>
      <c r="P9" s="17"/>
      <c r="Q9" s="17"/>
      <c r="R9" s="76"/>
      <c r="T9" s="10"/>
    </row>
    <row r="10" spans="1:20" s="11" customFormat="1">
      <c r="A10" s="37" t="s">
        <v>139</v>
      </c>
      <c r="B10" s="32"/>
      <c r="C10" s="33"/>
      <c r="D10" s="33"/>
      <c r="E10" s="105"/>
      <c r="F10" s="105"/>
      <c r="G10" s="105"/>
      <c r="H10" s="105"/>
      <c r="I10" s="104"/>
      <c r="J10" s="77"/>
      <c r="K10" s="94" t="s">
        <v>138</v>
      </c>
      <c r="L10" s="17"/>
      <c r="M10" s="17"/>
      <c r="N10" s="17"/>
      <c r="O10" s="36" t="s">
        <v>9</v>
      </c>
      <c r="P10" s="17"/>
      <c r="Q10" s="17"/>
      <c r="R10" s="76"/>
      <c r="T10" s="10"/>
    </row>
    <row r="11" spans="1:20" s="11" customFormat="1">
      <c r="A11" s="45" t="s">
        <v>137</v>
      </c>
      <c r="B11" s="32"/>
      <c r="C11" s="44">
        <v>1185.8699999999999</v>
      </c>
      <c r="D11" s="44">
        <v>1185.8699999999999</v>
      </c>
      <c r="E11" s="36">
        <f>C11-D11</f>
        <v>0</v>
      </c>
      <c r="F11" s="36"/>
      <c r="G11" s="44">
        <v>1185.8699999999999</v>
      </c>
      <c r="H11" s="44">
        <v>1185.8699999999999</v>
      </c>
      <c r="I11" s="40">
        <f>G11-H11</f>
        <v>0</v>
      </c>
      <c r="J11" s="77"/>
      <c r="K11" s="87" t="s">
        <v>136</v>
      </c>
      <c r="L11" s="17"/>
      <c r="M11" s="17"/>
      <c r="N11" s="17"/>
      <c r="O11" s="17"/>
      <c r="P11" s="17"/>
      <c r="Q11" s="17"/>
      <c r="R11" s="76"/>
      <c r="T11" s="10"/>
    </row>
    <row r="12" spans="1:20" s="11" customFormat="1">
      <c r="A12" s="45" t="s">
        <v>135</v>
      </c>
      <c r="B12" s="32"/>
      <c r="C12" s="44">
        <v>30024.2</v>
      </c>
      <c r="D12" s="44">
        <v>24019.360000000001</v>
      </c>
      <c r="E12" s="36">
        <f>C12-D12</f>
        <v>6004.84</v>
      </c>
      <c r="F12" s="36"/>
      <c r="G12" s="44">
        <v>30024.2</v>
      </c>
      <c r="H12" s="44">
        <v>18014.52</v>
      </c>
      <c r="I12" s="40">
        <f>G12-H12</f>
        <v>12009.68</v>
      </c>
      <c r="J12" s="77"/>
      <c r="K12" s="17" t="s">
        <v>134</v>
      </c>
      <c r="L12" s="17"/>
      <c r="M12" s="17"/>
      <c r="N12" s="36"/>
      <c r="O12" s="36">
        <v>248569379.96000001</v>
      </c>
      <c r="P12" s="36"/>
      <c r="Q12" s="36">
        <v>248569379.96000001</v>
      </c>
      <c r="R12" s="76"/>
      <c r="T12" s="10"/>
    </row>
    <row r="13" spans="1:20" s="11" customFormat="1">
      <c r="A13" s="45" t="s">
        <v>133</v>
      </c>
      <c r="B13" s="32"/>
      <c r="C13" s="103">
        <v>8468.36</v>
      </c>
      <c r="D13" s="103">
        <v>6774.68</v>
      </c>
      <c r="E13" s="39">
        <f>+C13-D13</f>
        <v>1693.6800000000003</v>
      </c>
      <c r="F13" s="36"/>
      <c r="G13" s="103">
        <v>8468.36</v>
      </c>
      <c r="H13" s="103">
        <v>5081.01</v>
      </c>
      <c r="I13" s="38">
        <f>G13-H13</f>
        <v>3387.3500000000004</v>
      </c>
      <c r="J13" s="77"/>
      <c r="K13" s="17" t="s">
        <v>132</v>
      </c>
      <c r="L13" s="17"/>
      <c r="M13" s="17"/>
      <c r="N13" s="36"/>
      <c r="O13" s="39">
        <f>41703593.15+5102419.53</f>
        <v>46806012.68</v>
      </c>
      <c r="P13" s="36"/>
      <c r="Q13" s="39">
        <v>41703593.149999999</v>
      </c>
      <c r="R13" s="76"/>
      <c r="S13" s="10"/>
      <c r="T13" s="10"/>
    </row>
    <row r="14" spans="1:20" s="11" customFormat="1" ht="13.5" thickBot="1">
      <c r="A14" s="37"/>
      <c r="B14" s="32"/>
      <c r="C14" s="93">
        <f>SUM(C11:C13)</f>
        <v>39678.43</v>
      </c>
      <c r="D14" s="93">
        <f>SUM(D11:D13)</f>
        <v>31979.91</v>
      </c>
      <c r="E14" s="93">
        <f>SUM(E11:E13)</f>
        <v>7698.52</v>
      </c>
      <c r="F14" s="36"/>
      <c r="G14" s="93">
        <f>SUM(G11:G13)</f>
        <v>39678.43</v>
      </c>
      <c r="H14" s="93">
        <f>SUM(H11:H13)</f>
        <v>24281.4</v>
      </c>
      <c r="I14" s="92">
        <f>SUM(I11:I13)</f>
        <v>15397.03</v>
      </c>
      <c r="J14" s="77"/>
      <c r="K14" s="17" t="s">
        <v>9</v>
      </c>
      <c r="L14" s="17"/>
      <c r="M14" s="17"/>
      <c r="N14" s="36"/>
      <c r="O14" s="93">
        <f>SUM(O12:O13)</f>
        <v>295375392.63999999</v>
      </c>
      <c r="P14" s="36"/>
      <c r="Q14" s="93">
        <f>SUM(Q12:Q13)</f>
        <v>290272973.11000001</v>
      </c>
      <c r="R14" s="76"/>
      <c r="S14" s="10"/>
      <c r="T14" s="10"/>
    </row>
    <row r="15" spans="1:20" s="11" customFormat="1" ht="13.5" thickTop="1">
      <c r="A15" s="37"/>
      <c r="B15" s="32"/>
      <c r="C15" s="32"/>
      <c r="D15" s="32"/>
      <c r="E15" s="102"/>
      <c r="F15" s="102"/>
      <c r="G15" s="102"/>
      <c r="H15" s="102"/>
      <c r="I15" s="101"/>
      <c r="J15" s="77"/>
      <c r="K15" s="28"/>
      <c r="L15" s="28"/>
      <c r="M15" s="17"/>
      <c r="N15" s="17"/>
      <c r="O15" s="17"/>
      <c r="P15" s="17"/>
      <c r="Q15" s="17"/>
      <c r="R15" s="27"/>
      <c r="S15" s="10"/>
      <c r="T15" s="10"/>
    </row>
    <row r="16" spans="1:20" s="12" customFormat="1">
      <c r="A16" s="37"/>
      <c r="B16" s="32"/>
      <c r="C16" s="32"/>
      <c r="D16" s="32"/>
      <c r="E16" s="32"/>
      <c r="F16" s="32"/>
      <c r="G16" s="32"/>
      <c r="H16" s="32"/>
      <c r="I16" s="43"/>
      <c r="J16" s="77"/>
      <c r="K16" s="28"/>
      <c r="L16" s="28"/>
      <c r="M16" s="17"/>
      <c r="N16" s="17"/>
      <c r="O16" s="17"/>
      <c r="P16" s="17"/>
      <c r="Q16" s="17"/>
      <c r="R16" s="27"/>
      <c r="T16" s="10"/>
    </row>
    <row r="17" spans="1:21" s="11" customFormat="1">
      <c r="A17" s="37" t="s">
        <v>131</v>
      </c>
      <c r="B17" s="32" t="s">
        <v>9</v>
      </c>
      <c r="C17" s="36"/>
      <c r="D17" s="36"/>
      <c r="E17" s="36"/>
      <c r="F17" s="36"/>
      <c r="G17" s="36"/>
      <c r="H17" s="36"/>
      <c r="I17" s="40"/>
      <c r="J17" s="77"/>
      <c r="K17" s="17"/>
      <c r="L17" s="17"/>
      <c r="M17" s="17"/>
      <c r="N17" s="36"/>
      <c r="O17" s="36"/>
      <c r="P17" s="36"/>
      <c r="Q17" s="36"/>
      <c r="R17" s="76"/>
      <c r="T17" s="10"/>
    </row>
    <row r="18" spans="1:21" s="11" customFormat="1">
      <c r="A18" s="99" t="s">
        <v>130</v>
      </c>
      <c r="B18" s="36"/>
      <c r="C18" s="36" t="s">
        <v>9</v>
      </c>
      <c r="D18" s="36"/>
      <c r="E18" s="36" t="s">
        <v>9</v>
      </c>
      <c r="F18" s="36"/>
      <c r="G18" s="36"/>
      <c r="H18" s="36"/>
      <c r="I18" s="40"/>
      <c r="J18" s="77"/>
      <c r="K18" s="87" t="s">
        <v>129</v>
      </c>
      <c r="L18" s="84"/>
      <c r="M18" s="84"/>
      <c r="N18" s="47"/>
      <c r="O18" s="36"/>
      <c r="P18" s="36"/>
      <c r="Q18" s="36"/>
      <c r="R18" s="76"/>
      <c r="T18" s="10"/>
    </row>
    <row r="19" spans="1:21" s="11" customFormat="1">
      <c r="A19" s="34" t="s">
        <v>128</v>
      </c>
      <c r="B19" s="36"/>
      <c r="C19" s="36">
        <v>1722977.05</v>
      </c>
      <c r="D19" s="36">
        <v>0</v>
      </c>
      <c r="E19" s="36">
        <f>+C19-D19</f>
        <v>1722977.05</v>
      </c>
      <c r="F19" s="36"/>
      <c r="G19" s="36">
        <v>1722977.05</v>
      </c>
      <c r="H19" s="36"/>
      <c r="I19" s="40">
        <f>+G19-H19</f>
        <v>1722977.05</v>
      </c>
      <c r="J19" s="77"/>
      <c r="K19" s="17" t="s">
        <v>127</v>
      </c>
      <c r="L19" s="17"/>
      <c r="M19" s="17"/>
      <c r="N19" s="36"/>
      <c r="O19" s="36">
        <v>12917.66</v>
      </c>
      <c r="P19" s="36"/>
      <c r="Q19" s="36">
        <v>12917.66</v>
      </c>
      <c r="R19" s="76"/>
      <c r="T19" s="10"/>
    </row>
    <row r="20" spans="1:21" s="11" customFormat="1">
      <c r="A20" s="34" t="s">
        <v>126</v>
      </c>
      <c r="B20" s="36"/>
      <c r="C20" s="36">
        <v>484000</v>
      </c>
      <c r="D20" s="36">
        <v>0</v>
      </c>
      <c r="E20" s="36">
        <f>+C20-D20</f>
        <v>484000</v>
      </c>
      <c r="F20" s="36"/>
      <c r="G20" s="36">
        <v>484000</v>
      </c>
      <c r="H20" s="36"/>
      <c r="I20" s="40">
        <f>+G20-H20</f>
        <v>484000</v>
      </c>
      <c r="J20" s="77"/>
      <c r="K20" s="17" t="s">
        <v>125</v>
      </c>
      <c r="L20" s="17"/>
      <c r="M20" s="17"/>
      <c r="N20" s="36"/>
      <c r="O20" s="100">
        <f>O19</f>
        <v>12917.66</v>
      </c>
      <c r="P20" s="36"/>
      <c r="Q20" s="100">
        <f>Q19</f>
        <v>12917.66</v>
      </c>
      <c r="R20" s="76"/>
      <c r="T20" s="10"/>
    </row>
    <row r="21" spans="1:21" s="11" customFormat="1">
      <c r="A21" s="34" t="s">
        <v>124</v>
      </c>
      <c r="B21" s="36"/>
      <c r="C21" s="36">
        <v>14296858.77</v>
      </c>
      <c r="D21" s="36">
        <v>908885.34</v>
      </c>
      <c r="E21" s="36">
        <f>+C21-D21</f>
        <v>13387973.43</v>
      </c>
      <c r="F21" s="36"/>
      <c r="G21" s="36">
        <v>14296858.77</v>
      </c>
      <c r="H21" s="36">
        <v>617727.57999999996</v>
      </c>
      <c r="I21" s="40">
        <f>+G21-H21</f>
        <v>13679131.189999999</v>
      </c>
      <c r="J21" s="77"/>
      <c r="K21" s="17" t="s">
        <v>9</v>
      </c>
      <c r="L21" s="17"/>
      <c r="M21" s="17"/>
      <c r="N21" s="36"/>
      <c r="O21" s="36"/>
      <c r="P21" s="36"/>
      <c r="Q21" s="36"/>
      <c r="R21" s="76"/>
      <c r="T21" s="10"/>
    </row>
    <row r="22" spans="1:21" s="11" customFormat="1">
      <c r="A22" s="34" t="s">
        <v>123</v>
      </c>
      <c r="B22" s="36"/>
      <c r="C22" s="36">
        <v>1283352.97</v>
      </c>
      <c r="D22" s="36">
        <v>0</v>
      </c>
      <c r="E22" s="36">
        <f>+C22-D22</f>
        <v>1283352.97</v>
      </c>
      <c r="F22" s="36"/>
      <c r="G22" s="36">
        <v>1283352.97</v>
      </c>
      <c r="H22" s="36">
        <v>0</v>
      </c>
      <c r="I22" s="40">
        <f>+G22-H22</f>
        <v>1283352.97</v>
      </c>
      <c r="J22" s="77"/>
      <c r="K22" s="17"/>
      <c r="L22" s="17"/>
      <c r="M22" s="17"/>
      <c r="N22" s="36"/>
      <c r="O22" s="36"/>
      <c r="P22" s="36"/>
      <c r="Q22" s="36"/>
      <c r="R22" s="76"/>
      <c r="T22" s="10"/>
    </row>
    <row r="23" spans="1:21" s="11" customFormat="1">
      <c r="A23" s="34" t="s">
        <v>122</v>
      </c>
      <c r="B23" s="36"/>
      <c r="C23" s="36">
        <f>488421.63+117261.95</f>
        <v>605683.57999999996</v>
      </c>
      <c r="D23" s="36">
        <v>488421.63</v>
      </c>
      <c r="E23" s="36">
        <f>+C23-D23</f>
        <v>117261.94999999995</v>
      </c>
      <c r="F23" s="36"/>
      <c r="G23" s="36">
        <v>560870.80000000005</v>
      </c>
      <c r="H23" s="36">
        <v>425982.41</v>
      </c>
      <c r="I23" s="40">
        <f>+G23-H23</f>
        <v>134888.39000000007</v>
      </c>
      <c r="J23" s="77"/>
      <c r="K23" s="17"/>
      <c r="L23" s="17"/>
      <c r="M23" s="17"/>
      <c r="N23" s="36"/>
      <c r="O23" s="36"/>
      <c r="P23" s="36"/>
      <c r="Q23" s="36"/>
      <c r="R23" s="76"/>
      <c r="T23" s="10"/>
    </row>
    <row r="24" spans="1:21" s="11" customFormat="1" ht="13.5" thickBot="1">
      <c r="A24" s="34" t="s">
        <v>121</v>
      </c>
      <c r="B24" s="36"/>
      <c r="C24" s="93">
        <f>SUM(C19:C23)</f>
        <v>18392872.369999997</v>
      </c>
      <c r="D24" s="93">
        <f>SUM(D19:D23)</f>
        <v>1397306.97</v>
      </c>
      <c r="E24" s="93">
        <f>SUM(E19:E23)</f>
        <v>16995565.399999999</v>
      </c>
      <c r="F24" s="36"/>
      <c r="G24" s="93">
        <f>SUM(G19:G23)</f>
        <v>18348059.59</v>
      </c>
      <c r="H24" s="93">
        <f>SUM(H19:H23)</f>
        <v>1043709.99</v>
      </c>
      <c r="I24" s="92">
        <f>SUM(I19:I23)</f>
        <v>17304349.599999998</v>
      </c>
      <c r="J24" s="77"/>
      <c r="K24" s="17"/>
      <c r="L24" s="17"/>
      <c r="M24" s="17"/>
      <c r="N24" s="36"/>
      <c r="O24" s="36"/>
      <c r="P24" s="36"/>
      <c r="Q24" s="36"/>
      <c r="R24" s="76"/>
      <c r="T24" s="10"/>
    </row>
    <row r="25" spans="1:21" s="11" customFormat="1" ht="13.5" thickTop="1">
      <c r="A25" s="34"/>
      <c r="B25" s="36"/>
      <c r="C25" s="36" t="s">
        <v>9</v>
      </c>
      <c r="D25" s="36" t="s">
        <v>9</v>
      </c>
      <c r="E25" s="36"/>
      <c r="F25" s="36"/>
      <c r="G25" s="36"/>
      <c r="H25" s="36"/>
      <c r="I25" s="40"/>
      <c r="J25" s="77"/>
      <c r="K25" s="87" t="s">
        <v>120</v>
      </c>
      <c r="L25" s="17"/>
      <c r="M25" s="17"/>
      <c r="N25" s="36"/>
      <c r="O25" s="36"/>
      <c r="P25" s="36"/>
      <c r="Q25" s="36"/>
      <c r="R25" s="76"/>
      <c r="S25" s="10"/>
      <c r="T25" s="10"/>
    </row>
    <row r="26" spans="1:21" s="11" customFormat="1" ht="13.5" thickBot="1">
      <c r="A26" s="34"/>
      <c r="B26" s="36"/>
      <c r="C26" s="36"/>
      <c r="D26" s="36"/>
      <c r="E26" s="69">
        <f>E24</f>
        <v>16995565.399999999</v>
      </c>
      <c r="F26" s="31"/>
      <c r="G26" s="31"/>
      <c r="H26" s="31"/>
      <c r="I26" s="35">
        <f>I24</f>
        <v>17304349.599999998</v>
      </c>
      <c r="J26" s="77"/>
      <c r="K26" s="17" t="s">
        <v>119</v>
      </c>
      <c r="L26" s="17"/>
      <c r="M26" s="17"/>
      <c r="N26" s="36"/>
      <c r="O26" s="36">
        <v>186447.33</v>
      </c>
      <c r="P26" s="36"/>
      <c r="Q26" s="36">
        <v>186447.33</v>
      </c>
      <c r="R26" s="76"/>
      <c r="S26" s="10"/>
      <c r="T26" s="10"/>
      <c r="U26" s="10"/>
    </row>
    <row r="27" spans="1:21" s="11" customFormat="1" ht="13.5" thickTop="1">
      <c r="A27" s="34"/>
      <c r="B27" s="36"/>
      <c r="C27" s="36"/>
      <c r="D27" s="36"/>
      <c r="E27" s="31"/>
      <c r="F27" s="31"/>
      <c r="G27" s="31"/>
      <c r="H27" s="31"/>
      <c r="I27" s="30"/>
      <c r="J27" s="77"/>
      <c r="K27" s="17" t="s">
        <v>118</v>
      </c>
      <c r="L27" s="17"/>
      <c r="M27" s="17"/>
      <c r="N27" s="36"/>
      <c r="O27" s="36">
        <v>0</v>
      </c>
      <c r="P27" s="36"/>
      <c r="Q27" s="36">
        <v>0</v>
      </c>
      <c r="R27" s="76"/>
      <c r="S27" s="10"/>
      <c r="T27" s="10"/>
    </row>
    <row r="28" spans="1:21" s="11" customFormat="1">
      <c r="A28" s="34"/>
      <c r="B28" s="36"/>
      <c r="C28" s="36"/>
      <c r="D28" s="36"/>
      <c r="E28" s="31"/>
      <c r="F28" s="31"/>
      <c r="G28" s="31"/>
      <c r="H28" s="31"/>
      <c r="I28" s="30"/>
      <c r="J28" s="77"/>
      <c r="K28" s="17" t="s">
        <v>117</v>
      </c>
      <c r="L28" s="17"/>
      <c r="M28" s="17"/>
      <c r="N28" s="36"/>
      <c r="O28" s="36">
        <v>2396685.33</v>
      </c>
      <c r="P28" s="36"/>
      <c r="Q28" s="36">
        <v>2396685.33</v>
      </c>
      <c r="R28" s="76"/>
      <c r="S28" s="10"/>
      <c r="T28" s="10"/>
    </row>
    <row r="29" spans="1:21" s="11" customFormat="1">
      <c r="A29" s="99" t="s">
        <v>116</v>
      </c>
      <c r="B29" s="36"/>
      <c r="C29" s="36"/>
      <c r="D29" s="36"/>
      <c r="E29" s="31"/>
      <c r="F29" s="31"/>
      <c r="G29" s="31"/>
      <c r="H29" s="31"/>
      <c r="I29" s="30"/>
      <c r="J29" s="77"/>
      <c r="K29" s="17" t="s">
        <v>115</v>
      </c>
      <c r="L29" s="17"/>
      <c r="M29" s="17"/>
      <c r="N29" s="36"/>
      <c r="O29" s="36">
        <v>28879361.460000001</v>
      </c>
      <c r="P29" s="36"/>
      <c r="Q29" s="36">
        <v>25184694.719999999</v>
      </c>
      <c r="R29" s="76"/>
      <c r="S29" s="10"/>
      <c r="T29" s="10"/>
    </row>
    <row r="30" spans="1:21" s="11" customFormat="1">
      <c r="A30" s="99" t="s">
        <v>114</v>
      </c>
      <c r="B30" s="36"/>
      <c r="C30" s="36"/>
      <c r="D30" s="36"/>
      <c r="E30" s="31"/>
      <c r="F30" s="31"/>
      <c r="G30" s="31"/>
      <c r="H30" s="31"/>
      <c r="I30" s="30"/>
      <c r="J30" s="77"/>
      <c r="K30" s="17" t="s">
        <v>113</v>
      </c>
      <c r="L30" s="17"/>
      <c r="M30" s="17"/>
      <c r="N30" s="36"/>
      <c r="O30" s="36">
        <v>1273441.3</v>
      </c>
      <c r="P30" s="36"/>
      <c r="Q30" s="36">
        <v>1623236.49</v>
      </c>
      <c r="R30" s="76"/>
      <c r="S30" s="10"/>
      <c r="T30" s="10"/>
    </row>
    <row r="31" spans="1:21" s="11" customFormat="1" ht="13.5" thickBot="1">
      <c r="A31" s="34" t="s">
        <v>112</v>
      </c>
      <c r="B31" s="36"/>
      <c r="C31" s="36"/>
      <c r="D31" s="36"/>
      <c r="E31" s="81">
        <v>14307854.76</v>
      </c>
      <c r="F31" s="31"/>
      <c r="G31" s="31"/>
      <c r="H31" s="31"/>
      <c r="I31" s="80">
        <v>14562352.189999999</v>
      </c>
      <c r="J31" s="77"/>
      <c r="K31" s="17"/>
      <c r="L31" s="17"/>
      <c r="M31" s="17"/>
      <c r="N31" s="36"/>
      <c r="O31" s="93">
        <f>SUM(O26:O30)</f>
        <v>32735935.420000002</v>
      </c>
      <c r="P31" s="36"/>
      <c r="Q31" s="93">
        <f>SUM(Q26:Q30)</f>
        <v>29391063.869999997</v>
      </c>
      <c r="R31" s="76"/>
      <c r="S31" s="10"/>
      <c r="T31" s="10"/>
    </row>
    <row r="32" spans="1:21" s="11" customFormat="1" ht="13.5" thickTop="1">
      <c r="A32" s="34" t="s">
        <v>110</v>
      </c>
      <c r="B32" s="36"/>
      <c r="C32" s="36"/>
      <c r="D32" s="36"/>
      <c r="E32" s="81">
        <v>16439106.74</v>
      </c>
      <c r="F32" s="31"/>
      <c r="G32" s="31"/>
      <c r="H32" s="31"/>
      <c r="I32" s="80">
        <v>10813098.859999999</v>
      </c>
      <c r="J32" s="77"/>
      <c r="K32" s="17"/>
      <c r="L32" s="17"/>
      <c r="M32" s="17"/>
      <c r="N32" s="36"/>
      <c r="O32" s="36"/>
      <c r="P32" s="36"/>
      <c r="Q32" s="36"/>
      <c r="R32" s="76"/>
      <c r="S32" s="10"/>
      <c r="T32" s="10"/>
    </row>
    <row r="33" spans="1:20" s="11" customFormat="1" ht="13.5" thickBot="1">
      <c r="A33" s="34"/>
      <c r="B33" s="36"/>
      <c r="C33" s="36"/>
      <c r="D33" s="36"/>
      <c r="E33" s="69">
        <f>E31+E32</f>
        <v>30746961.5</v>
      </c>
      <c r="F33" s="31"/>
      <c r="G33" s="31"/>
      <c r="H33" s="31"/>
      <c r="I33" s="35">
        <f>I31+I32</f>
        <v>25375451.049999997</v>
      </c>
      <c r="J33" s="77"/>
      <c r="K33" s="17"/>
      <c r="L33" s="17"/>
      <c r="M33" s="17"/>
      <c r="N33" s="36"/>
      <c r="O33" s="36"/>
      <c r="P33" s="36"/>
      <c r="Q33" s="36"/>
      <c r="R33" s="76"/>
      <c r="S33" s="10"/>
      <c r="T33" s="10"/>
    </row>
    <row r="34" spans="1:20" s="11" customFormat="1" ht="13.5" thickTop="1">
      <c r="A34" s="34"/>
      <c r="B34" s="36"/>
      <c r="C34" s="36"/>
      <c r="D34" s="36"/>
      <c r="E34" s="31"/>
      <c r="F34" s="31"/>
      <c r="G34" s="31"/>
      <c r="H34" s="31"/>
      <c r="I34" s="30"/>
      <c r="J34" s="77"/>
      <c r="K34" s="17"/>
      <c r="L34" s="17"/>
      <c r="M34" s="17"/>
      <c r="N34" s="36"/>
      <c r="O34" s="36"/>
      <c r="P34" s="36"/>
      <c r="Q34" s="36"/>
      <c r="R34" s="76"/>
      <c r="S34" s="10"/>
      <c r="T34" s="10"/>
    </row>
    <row r="35" spans="1:20" s="11" customFormat="1">
      <c r="A35" s="34" t="s">
        <v>111</v>
      </c>
      <c r="B35" s="36"/>
      <c r="C35" s="36"/>
      <c r="D35" s="36"/>
      <c r="E35" s="81">
        <v>352129.13</v>
      </c>
      <c r="F35" s="31"/>
      <c r="G35" s="31"/>
      <c r="H35" s="31"/>
      <c r="I35" s="80">
        <v>606626.56000000006</v>
      </c>
      <c r="J35" s="77"/>
      <c r="K35" s="17"/>
      <c r="L35" s="17"/>
      <c r="M35" s="17"/>
      <c r="N35" s="36"/>
      <c r="O35" s="36"/>
      <c r="P35" s="36"/>
      <c r="Q35" s="36"/>
      <c r="R35" s="76"/>
      <c r="S35" s="10"/>
      <c r="T35" s="10"/>
    </row>
    <row r="36" spans="1:20" s="11" customFormat="1">
      <c r="A36" s="34" t="s">
        <v>110</v>
      </c>
      <c r="B36" s="36"/>
      <c r="C36" s="36"/>
      <c r="D36" s="36"/>
      <c r="E36" s="81">
        <v>139134.87</v>
      </c>
      <c r="F36" s="31"/>
      <c r="G36" s="31"/>
      <c r="H36" s="31"/>
      <c r="I36" s="80">
        <v>455632.44</v>
      </c>
      <c r="J36" s="77"/>
      <c r="K36" s="87" t="s">
        <v>109</v>
      </c>
      <c r="L36" s="17"/>
      <c r="M36" s="17"/>
      <c r="N36" s="36"/>
      <c r="O36" s="36"/>
      <c r="P36" s="36"/>
      <c r="Q36" s="36"/>
      <c r="R36" s="76"/>
      <c r="S36" s="10"/>
      <c r="T36" s="10"/>
    </row>
    <row r="37" spans="1:20" s="11" customFormat="1" ht="13.5" thickBot="1">
      <c r="A37" s="34"/>
      <c r="B37" s="36"/>
      <c r="C37" s="36"/>
      <c r="D37" s="36"/>
      <c r="E37" s="69">
        <f>E35+E36</f>
        <v>491264</v>
      </c>
      <c r="F37" s="31"/>
      <c r="G37" s="31"/>
      <c r="H37" s="31"/>
      <c r="I37" s="35">
        <f>I35+I36</f>
        <v>1062259</v>
      </c>
      <c r="J37" s="77"/>
      <c r="K37" s="17" t="s">
        <v>108</v>
      </c>
      <c r="L37" s="17"/>
      <c r="M37" s="17"/>
      <c r="N37" s="36"/>
      <c r="O37" s="36">
        <v>7349487.5520000011</v>
      </c>
      <c r="P37" s="36"/>
      <c r="Q37" s="36">
        <v>5102419.53</v>
      </c>
      <c r="R37" s="76"/>
      <c r="S37" s="10"/>
      <c r="T37" s="10"/>
    </row>
    <row r="38" spans="1:20" s="11" customFormat="1" ht="13.5" thickTop="1">
      <c r="A38" s="34"/>
      <c r="B38" s="36"/>
      <c r="C38" s="36"/>
      <c r="D38" s="36"/>
      <c r="E38" s="31"/>
      <c r="F38" s="31"/>
      <c r="G38" s="31"/>
      <c r="H38" s="31"/>
      <c r="I38" s="30"/>
      <c r="J38" s="77"/>
      <c r="K38" s="17" t="s">
        <v>107</v>
      </c>
      <c r="L38" s="17"/>
      <c r="M38" s="17"/>
      <c r="N38" s="36"/>
      <c r="O38" s="36">
        <f>O104</f>
        <v>-5050760.2001400013</v>
      </c>
      <c r="P38" s="36"/>
      <c r="Q38" s="36">
        <v>-8744740.7799999993</v>
      </c>
      <c r="R38" s="76"/>
      <c r="S38" s="10"/>
      <c r="T38" s="10"/>
    </row>
    <row r="39" spans="1:20" s="11" customFormat="1">
      <c r="A39" s="34"/>
      <c r="B39" s="36"/>
      <c r="C39" s="36"/>
      <c r="D39" s="36"/>
      <c r="E39" s="31"/>
      <c r="F39" s="31"/>
      <c r="G39" s="31"/>
      <c r="H39" s="31"/>
      <c r="I39" s="30"/>
      <c r="J39" s="77"/>
      <c r="K39" s="17" t="s">
        <v>106</v>
      </c>
      <c r="L39" s="17"/>
      <c r="M39" s="17"/>
      <c r="N39" s="36"/>
      <c r="O39" s="36">
        <v>-28604756.98</v>
      </c>
      <c r="P39" s="36"/>
      <c r="Q39" s="36">
        <v>-19860016.199999999</v>
      </c>
      <c r="R39" s="76"/>
      <c r="T39" s="10"/>
    </row>
    <row r="40" spans="1:20" s="11" customFormat="1" ht="13.5" thickBot="1">
      <c r="A40" s="34" t="s">
        <v>105</v>
      </c>
      <c r="B40" s="36"/>
      <c r="C40" s="36"/>
      <c r="D40" s="36"/>
      <c r="E40" s="69">
        <v>14062.89</v>
      </c>
      <c r="F40" s="31"/>
      <c r="G40" s="31"/>
      <c r="H40" s="31"/>
      <c r="I40" s="35">
        <v>14415.05</v>
      </c>
      <c r="J40" s="77"/>
      <c r="K40" s="17"/>
      <c r="L40" s="17"/>
      <c r="M40" s="17"/>
      <c r="N40" s="36"/>
      <c r="O40" s="93">
        <f>SUM(O37:O39)</f>
        <v>-26306029.628140002</v>
      </c>
      <c r="P40" s="36"/>
      <c r="Q40" s="93">
        <f>SUM(Q37:Q39)</f>
        <v>-23502337.449999999</v>
      </c>
      <c r="R40" s="76"/>
      <c r="T40" s="10"/>
    </row>
    <row r="41" spans="1:20" s="11" customFormat="1" ht="13.5" thickTop="1">
      <c r="A41" s="34"/>
      <c r="B41" s="36"/>
      <c r="C41" s="36"/>
      <c r="D41" s="36"/>
      <c r="E41" s="31">
        <f>E33+E37+E40</f>
        <v>31252288.390000001</v>
      </c>
      <c r="F41" s="31"/>
      <c r="G41" s="31"/>
      <c r="H41" s="31"/>
      <c r="I41" s="30">
        <f>I33+I37+I40</f>
        <v>26452125.099999998</v>
      </c>
      <c r="J41" s="77"/>
      <c r="K41" s="17"/>
      <c r="L41" s="17"/>
      <c r="M41" s="17"/>
      <c r="N41" s="36"/>
      <c r="O41" s="36"/>
      <c r="P41" s="36"/>
      <c r="Q41" s="36"/>
      <c r="R41" s="76"/>
      <c r="T41" s="10"/>
    </row>
    <row r="42" spans="1:20" s="11" customFormat="1">
      <c r="A42" s="34"/>
      <c r="B42" s="36"/>
      <c r="C42" s="36"/>
      <c r="D42" s="36"/>
      <c r="E42" s="31"/>
      <c r="F42" s="31"/>
      <c r="G42" s="31"/>
      <c r="H42" s="31"/>
      <c r="I42" s="30"/>
      <c r="J42" s="77"/>
      <c r="K42" s="17"/>
      <c r="L42" s="17"/>
      <c r="M42" s="17"/>
      <c r="N42" s="36"/>
      <c r="O42" s="36"/>
      <c r="P42" s="36"/>
      <c r="Q42" s="36"/>
      <c r="R42" s="76"/>
      <c r="T42" s="10"/>
    </row>
    <row r="43" spans="1:20" s="11" customFormat="1" ht="13.5" thickBot="1">
      <c r="A43" s="98" t="s">
        <v>104</v>
      </c>
      <c r="B43" s="36"/>
      <c r="C43" s="36"/>
      <c r="D43" s="36"/>
      <c r="E43" s="69">
        <f>E26+E41</f>
        <v>48247853.789999999</v>
      </c>
      <c r="F43" s="31"/>
      <c r="G43" s="31"/>
      <c r="H43" s="31"/>
      <c r="I43" s="35">
        <f>I26+I41</f>
        <v>43756474.699999996</v>
      </c>
      <c r="J43" s="77"/>
      <c r="K43" s="17"/>
      <c r="L43" s="17"/>
      <c r="M43" s="17"/>
      <c r="N43" s="36"/>
      <c r="O43" s="36"/>
      <c r="P43" s="36"/>
      <c r="Q43" s="36"/>
      <c r="R43" s="76"/>
      <c r="T43" s="10"/>
    </row>
    <row r="44" spans="1:20" s="11" customFormat="1" ht="13.5" thickTop="1">
      <c r="A44" s="34"/>
      <c r="B44" s="36"/>
      <c r="C44" s="36"/>
      <c r="D44" s="36"/>
      <c r="E44" s="31"/>
      <c r="F44" s="31"/>
      <c r="G44" s="31"/>
      <c r="H44" s="31"/>
      <c r="I44" s="30"/>
      <c r="J44" s="77"/>
      <c r="K44" s="17"/>
      <c r="L44" s="17"/>
      <c r="M44" s="17"/>
      <c r="N44" s="36"/>
      <c r="O44" s="36"/>
      <c r="P44" s="36"/>
      <c r="Q44" s="36"/>
      <c r="R44" s="76"/>
      <c r="T44" s="10"/>
    </row>
    <row r="45" spans="1:20" s="11" customFormat="1">
      <c r="A45" s="34"/>
      <c r="B45" s="36"/>
      <c r="C45" s="36"/>
      <c r="D45" s="36"/>
      <c r="E45" s="36"/>
      <c r="F45" s="36"/>
      <c r="G45" s="36"/>
      <c r="H45" s="36"/>
      <c r="I45" s="40"/>
      <c r="J45" s="77"/>
      <c r="K45" s="17"/>
      <c r="L45" s="17"/>
      <c r="M45" s="17"/>
      <c r="N45" s="36"/>
      <c r="O45" s="36"/>
      <c r="P45" s="36"/>
      <c r="Q45" s="36"/>
      <c r="R45" s="76"/>
      <c r="T45" s="10"/>
    </row>
    <row r="46" spans="1:20" s="11" customFormat="1" ht="13.5" thickBot="1">
      <c r="A46" s="37" t="s">
        <v>103</v>
      </c>
      <c r="B46" s="32"/>
      <c r="C46" s="36"/>
      <c r="D46" s="36"/>
      <c r="E46" s="36"/>
      <c r="F46" s="36"/>
      <c r="G46" s="36"/>
      <c r="H46" s="36"/>
      <c r="I46" s="40"/>
      <c r="J46" s="77"/>
      <c r="K46" s="41" t="s">
        <v>102</v>
      </c>
      <c r="L46" s="17"/>
      <c r="M46" s="17"/>
      <c r="N46" s="36"/>
      <c r="O46" s="97">
        <f>O14+O20+O31+O40</f>
        <v>301818216.09186006</v>
      </c>
      <c r="P46" s="47"/>
      <c r="Q46" s="97">
        <f>Q14+Q20+Q31+Q40</f>
        <v>296174617.19000006</v>
      </c>
      <c r="R46" s="76"/>
      <c r="S46" s="10"/>
      <c r="T46" s="10"/>
    </row>
    <row r="47" spans="1:20" s="11" customFormat="1" ht="13.5" thickTop="1">
      <c r="A47" s="34" t="s">
        <v>101</v>
      </c>
      <c r="B47" s="36"/>
      <c r="C47" s="36"/>
      <c r="D47" s="36"/>
      <c r="E47" s="36"/>
      <c r="F47" s="36"/>
      <c r="G47" s="36"/>
      <c r="H47" s="36"/>
      <c r="I47" s="40"/>
      <c r="J47" s="77"/>
      <c r="K47" s="28"/>
      <c r="L47" s="28"/>
      <c r="M47" s="17"/>
      <c r="N47" s="17"/>
      <c r="O47" s="17"/>
      <c r="P47" s="17"/>
      <c r="Q47" s="17"/>
      <c r="R47" s="27"/>
      <c r="T47" s="10"/>
    </row>
    <row r="48" spans="1:20" s="11" customFormat="1">
      <c r="A48" s="34" t="s">
        <v>100</v>
      </c>
      <c r="B48" s="36"/>
      <c r="C48" s="36"/>
      <c r="D48" s="36"/>
      <c r="E48" s="36">
        <v>2678758.59</v>
      </c>
      <c r="F48" s="36"/>
      <c r="G48" s="36"/>
      <c r="H48" s="36"/>
      <c r="I48" s="40">
        <v>6372091.5599999996</v>
      </c>
      <c r="J48" s="77"/>
      <c r="K48" s="28"/>
      <c r="L48" s="28"/>
      <c r="M48" s="17"/>
      <c r="N48" s="17"/>
      <c r="O48" s="17"/>
      <c r="P48" s="17"/>
      <c r="Q48" s="17"/>
      <c r="R48" s="27"/>
      <c r="T48" s="10"/>
    </row>
    <row r="49" spans="1:20" s="11" customFormat="1">
      <c r="A49" s="34" t="s">
        <v>99</v>
      </c>
      <c r="B49" s="36"/>
      <c r="C49" s="36"/>
      <c r="D49" s="36"/>
      <c r="E49" s="36">
        <v>1446981.33</v>
      </c>
      <c r="F49" s="36"/>
      <c r="G49" s="36"/>
      <c r="H49" s="36"/>
      <c r="I49" s="40">
        <v>2388424.2200000002</v>
      </c>
      <c r="J49" s="77"/>
      <c r="K49" s="28"/>
      <c r="L49" s="28"/>
      <c r="M49" s="17"/>
      <c r="N49" s="17"/>
      <c r="O49" s="17"/>
      <c r="P49" s="17"/>
      <c r="Q49" s="17"/>
      <c r="R49" s="27"/>
      <c r="T49" s="10"/>
    </row>
    <row r="50" spans="1:20" s="11" customFormat="1" ht="15">
      <c r="A50" s="34" t="s">
        <v>98</v>
      </c>
      <c r="B50" s="36"/>
      <c r="C50" s="36"/>
      <c r="D50" s="36"/>
      <c r="E50" s="36">
        <v>943865.38</v>
      </c>
      <c r="F50" s="36"/>
      <c r="G50" s="36"/>
      <c r="H50" s="96"/>
      <c r="I50" s="40">
        <v>1022762.24</v>
      </c>
      <c r="J50" s="77"/>
      <c r="K50" s="17"/>
      <c r="L50" s="17"/>
      <c r="M50" s="17"/>
      <c r="N50" s="36"/>
      <c r="O50" s="36"/>
      <c r="P50" s="36"/>
      <c r="Q50" s="36"/>
      <c r="R50" s="76"/>
      <c r="T50" s="10"/>
    </row>
    <row r="51" spans="1:20" s="11" customFormat="1">
      <c r="A51" s="34" t="s">
        <v>97</v>
      </c>
      <c r="B51" s="36"/>
      <c r="C51" s="36"/>
      <c r="D51" s="36"/>
      <c r="E51" s="36">
        <v>48266.48</v>
      </c>
      <c r="F51" s="36"/>
      <c r="G51" s="36"/>
      <c r="H51" s="36"/>
      <c r="I51" s="40">
        <v>48899.92</v>
      </c>
      <c r="J51" s="77"/>
      <c r="K51" s="17"/>
      <c r="L51" s="17"/>
      <c r="M51" s="17"/>
      <c r="N51" s="36"/>
      <c r="O51" s="36"/>
      <c r="P51" s="36"/>
      <c r="Q51" s="36"/>
      <c r="R51" s="76"/>
      <c r="T51" s="10"/>
    </row>
    <row r="52" spans="1:20" s="11" customFormat="1">
      <c r="A52" s="34" t="s">
        <v>96</v>
      </c>
      <c r="B52" s="36"/>
      <c r="C52" s="36"/>
      <c r="D52" s="36"/>
      <c r="E52" s="36">
        <v>14000388</v>
      </c>
      <c r="F52" s="36"/>
      <c r="G52" s="36"/>
      <c r="H52" s="36"/>
      <c r="I52" s="40">
        <v>14205221.26</v>
      </c>
      <c r="J52" s="77"/>
      <c r="K52" s="94" t="s">
        <v>95</v>
      </c>
      <c r="L52" s="17"/>
      <c r="M52" s="17"/>
      <c r="N52" s="36"/>
      <c r="O52" s="47"/>
      <c r="P52" s="47"/>
      <c r="Q52" s="47"/>
      <c r="R52" s="76"/>
      <c r="T52" s="10"/>
    </row>
    <row r="53" spans="1:20" s="11" customFormat="1">
      <c r="A53" s="34" t="s">
        <v>94</v>
      </c>
      <c r="B53" s="36"/>
      <c r="C53" s="36"/>
      <c r="D53" s="36"/>
      <c r="E53" s="36">
        <v>39750128.420000002</v>
      </c>
      <c r="F53" s="36"/>
      <c r="G53" s="36"/>
      <c r="H53" s="36"/>
      <c r="I53" s="40">
        <v>33421088.690000001</v>
      </c>
      <c r="J53" s="77"/>
      <c r="K53" s="82" t="s">
        <v>93</v>
      </c>
      <c r="L53" s="17"/>
      <c r="M53" s="17"/>
      <c r="N53" s="36"/>
      <c r="O53" s="95">
        <v>1365.95</v>
      </c>
      <c r="P53" s="47"/>
      <c r="Q53" s="95">
        <v>1365.95</v>
      </c>
      <c r="R53" s="76"/>
      <c r="T53" s="10"/>
    </row>
    <row r="54" spans="1:20" s="11" customFormat="1">
      <c r="A54" s="34" t="s">
        <v>92</v>
      </c>
      <c r="B54" s="36"/>
      <c r="C54" s="36"/>
      <c r="D54" s="36"/>
      <c r="E54" s="36">
        <v>2200</v>
      </c>
      <c r="F54" s="36"/>
      <c r="G54" s="36"/>
      <c r="H54" s="36"/>
      <c r="I54" s="40">
        <v>1467.35</v>
      </c>
      <c r="J54" s="77"/>
      <c r="K54" s="41"/>
      <c r="L54" s="17"/>
      <c r="M54" s="17"/>
      <c r="N54" s="36"/>
      <c r="O54" s="47">
        <f>O53</f>
        <v>1365.95</v>
      </c>
      <c r="P54" s="47"/>
      <c r="Q54" s="47">
        <f>Q53</f>
        <v>1365.95</v>
      </c>
      <c r="R54" s="76"/>
      <c r="T54" s="10"/>
    </row>
    <row r="55" spans="1:20" s="11" customFormat="1" ht="13.5" thickBot="1">
      <c r="A55" s="34"/>
      <c r="B55" s="36"/>
      <c r="C55" s="36"/>
      <c r="D55" s="36"/>
      <c r="E55" s="78">
        <f>SUM(E48:E54)</f>
        <v>58870588.200000003</v>
      </c>
      <c r="F55" s="36"/>
      <c r="G55" s="36"/>
      <c r="H55" s="36"/>
      <c r="I55" s="79">
        <f>SUM(I48:I54)</f>
        <v>57459955.240000002</v>
      </c>
      <c r="J55" s="77"/>
      <c r="K55" s="17" t="s">
        <v>9</v>
      </c>
      <c r="L55" s="17"/>
      <c r="M55" s="17"/>
      <c r="N55" s="36"/>
      <c r="O55" s="36" t="s">
        <v>9</v>
      </c>
      <c r="P55" s="36"/>
      <c r="Q55" s="36"/>
      <c r="R55" s="76"/>
      <c r="T55" s="10"/>
    </row>
    <row r="56" spans="1:20" s="11" customFormat="1" ht="13.5" thickTop="1">
      <c r="A56" s="34"/>
      <c r="B56" s="36"/>
      <c r="C56" s="36"/>
      <c r="D56" s="36"/>
      <c r="E56" s="36"/>
      <c r="F56" s="36"/>
      <c r="G56" s="36"/>
      <c r="H56" s="36"/>
      <c r="I56" s="40"/>
      <c r="J56" s="77"/>
      <c r="K56" s="17"/>
      <c r="L56" s="17"/>
      <c r="M56" s="17"/>
      <c r="N56" s="36"/>
      <c r="O56" s="36"/>
      <c r="P56" s="36"/>
      <c r="Q56" s="36"/>
      <c r="R56" s="76"/>
      <c r="T56" s="10"/>
    </row>
    <row r="57" spans="1:20" s="11" customFormat="1">
      <c r="A57" s="34" t="s">
        <v>91</v>
      </c>
      <c r="B57" s="36"/>
      <c r="C57" s="36"/>
      <c r="D57" s="36"/>
      <c r="E57" s="36"/>
      <c r="F57" s="36"/>
      <c r="G57" s="36"/>
      <c r="H57" s="36"/>
      <c r="I57" s="40"/>
      <c r="J57" s="77"/>
      <c r="K57" s="41" t="s">
        <v>9</v>
      </c>
      <c r="L57" s="17"/>
      <c r="M57" s="17"/>
      <c r="N57" s="36"/>
      <c r="O57" s="47" t="s">
        <v>9</v>
      </c>
      <c r="P57" s="47"/>
      <c r="Q57" s="47"/>
      <c r="R57" s="76"/>
      <c r="T57" s="10"/>
    </row>
    <row r="58" spans="1:20" s="11" customFormat="1">
      <c r="A58" s="34" t="s">
        <v>90</v>
      </c>
      <c r="B58" s="36"/>
      <c r="C58" s="36"/>
      <c r="D58" s="36"/>
      <c r="E58" s="36">
        <f>11744137.62+159520317</f>
        <v>171264454.62</v>
      </c>
      <c r="F58" s="36"/>
      <c r="G58" s="36"/>
      <c r="H58" s="36"/>
      <c r="I58" s="40">
        <v>41264454.619999997</v>
      </c>
      <c r="J58" s="77"/>
      <c r="K58" s="17"/>
      <c r="L58" s="17"/>
      <c r="M58" s="17"/>
      <c r="N58" s="36"/>
      <c r="O58" s="47"/>
      <c r="P58" s="47"/>
      <c r="Q58" s="47"/>
      <c r="R58" s="76"/>
      <c r="T58" s="10"/>
    </row>
    <row r="59" spans="1:20" s="11" customFormat="1">
      <c r="A59" s="34" t="s">
        <v>88</v>
      </c>
      <c r="B59" s="36"/>
      <c r="C59" s="36"/>
      <c r="D59" s="36"/>
      <c r="E59" s="36">
        <v>0</v>
      </c>
      <c r="F59" s="36"/>
      <c r="G59" s="36"/>
      <c r="H59" s="36"/>
      <c r="I59" s="40">
        <v>0</v>
      </c>
      <c r="J59" s="77"/>
      <c r="K59" s="17"/>
      <c r="L59" s="17"/>
      <c r="M59" s="17"/>
      <c r="N59" s="36"/>
      <c r="O59" s="47"/>
      <c r="P59" s="47"/>
      <c r="Q59" s="47"/>
      <c r="R59" s="76"/>
      <c r="T59" s="10"/>
    </row>
    <row r="60" spans="1:20" s="11" customFormat="1">
      <c r="A60" s="34" t="s">
        <v>87</v>
      </c>
      <c r="B60" s="36"/>
      <c r="C60" s="36"/>
      <c r="D60" s="36"/>
      <c r="E60" s="36">
        <v>7411052.96</v>
      </c>
      <c r="F60" s="36"/>
      <c r="G60" s="36"/>
      <c r="H60" s="36"/>
      <c r="I60" s="40">
        <v>5130692.25</v>
      </c>
      <c r="J60" s="77"/>
      <c r="K60" s="17" t="s">
        <v>9</v>
      </c>
      <c r="L60" s="17"/>
      <c r="M60" s="17"/>
      <c r="N60" s="36"/>
      <c r="O60" s="36" t="s">
        <v>9</v>
      </c>
      <c r="P60" s="36"/>
      <c r="Q60" s="36"/>
      <c r="R60" s="76"/>
      <c r="T60" s="10"/>
    </row>
    <row r="61" spans="1:20" s="11" customFormat="1" ht="13.5" thickBot="1">
      <c r="A61" s="34"/>
      <c r="B61" s="36"/>
      <c r="C61" s="36"/>
      <c r="D61" s="36"/>
      <c r="E61" s="93">
        <f>E58-E59-E60</f>
        <v>163853401.66</v>
      </c>
      <c r="F61" s="36"/>
      <c r="G61" s="36"/>
      <c r="H61" s="36"/>
      <c r="I61" s="92">
        <f>I58-I59-I60</f>
        <v>36133762.369999997</v>
      </c>
      <c r="J61" s="77"/>
      <c r="K61" s="17"/>
      <c r="L61" s="17"/>
      <c r="M61" s="17"/>
      <c r="N61" s="36"/>
      <c r="O61" s="36"/>
      <c r="P61" s="36"/>
      <c r="Q61" s="36"/>
      <c r="R61" s="76"/>
      <c r="T61" s="10"/>
    </row>
    <row r="62" spans="1:20" s="11" customFormat="1" ht="13.5" thickTop="1">
      <c r="A62" s="34" t="s">
        <v>89</v>
      </c>
      <c r="B62" s="36"/>
      <c r="C62" s="36"/>
      <c r="D62" s="36"/>
      <c r="E62" s="36">
        <f>1467351.43+3943080</f>
        <v>5410431.4299999997</v>
      </c>
      <c r="F62" s="36"/>
      <c r="G62" s="36"/>
      <c r="H62" s="36"/>
      <c r="I62" s="40">
        <v>5410431.4299999997</v>
      </c>
      <c r="J62" s="77"/>
      <c r="K62" s="17"/>
      <c r="L62" s="17"/>
      <c r="M62" s="17"/>
      <c r="N62" s="36"/>
      <c r="O62" s="36"/>
      <c r="P62" s="36"/>
      <c r="Q62" s="36"/>
      <c r="R62" s="76"/>
      <c r="T62" s="10"/>
    </row>
    <row r="63" spans="1:20" s="11" customFormat="1">
      <c r="A63" s="34" t="s">
        <v>88</v>
      </c>
      <c r="B63" s="36"/>
      <c r="C63" s="36"/>
      <c r="D63" s="36"/>
      <c r="E63" s="36">
        <v>0</v>
      </c>
      <c r="F63" s="36"/>
      <c r="G63" s="36"/>
      <c r="H63" s="36"/>
      <c r="I63" s="40">
        <v>0</v>
      </c>
      <c r="J63" s="77"/>
      <c r="K63" s="17" t="s">
        <v>9</v>
      </c>
      <c r="L63" s="17"/>
      <c r="M63" s="17"/>
      <c r="N63" s="36"/>
      <c r="O63" s="36" t="s">
        <v>9</v>
      </c>
      <c r="P63" s="36"/>
      <c r="Q63" s="36"/>
      <c r="R63" s="76"/>
      <c r="T63" s="10"/>
    </row>
    <row r="64" spans="1:20" s="11" customFormat="1">
      <c r="A64" s="34" t="s">
        <v>87</v>
      </c>
      <c r="B64" s="36"/>
      <c r="C64" s="36"/>
      <c r="D64" s="36"/>
      <c r="E64" s="36">
        <v>1352951.71</v>
      </c>
      <c r="F64" s="36"/>
      <c r="G64" s="36"/>
      <c r="H64" s="36"/>
      <c r="I64" s="40">
        <v>970634.52</v>
      </c>
      <c r="J64" s="77"/>
      <c r="K64" s="94" t="s">
        <v>86</v>
      </c>
      <c r="L64" s="33"/>
      <c r="M64" s="17"/>
      <c r="N64" s="36"/>
      <c r="O64" s="36"/>
      <c r="P64" s="36"/>
      <c r="Q64" s="36"/>
      <c r="R64" s="76"/>
      <c r="T64" s="10"/>
    </row>
    <row r="65" spans="1:20" s="11" customFormat="1" ht="13.5" thickBot="1">
      <c r="A65" s="34"/>
      <c r="B65" s="36"/>
      <c r="C65" s="36"/>
      <c r="D65" s="36"/>
      <c r="E65" s="93">
        <f>E62-E63-E64</f>
        <v>4057479.7199999997</v>
      </c>
      <c r="F65" s="36"/>
      <c r="G65" s="36"/>
      <c r="H65" s="36"/>
      <c r="I65" s="92">
        <f>I62-I63-I64</f>
        <v>4439796.91</v>
      </c>
      <c r="J65" s="77"/>
      <c r="K65" s="17" t="s">
        <v>85</v>
      </c>
      <c r="L65" s="17"/>
      <c r="M65" s="17"/>
      <c r="N65" s="36"/>
      <c r="O65" s="36"/>
      <c r="P65" s="36"/>
      <c r="Q65" s="36"/>
      <c r="R65" s="76"/>
      <c r="T65" s="10"/>
    </row>
    <row r="66" spans="1:20" s="11" customFormat="1" ht="13.5" thickTop="1">
      <c r="A66" s="34"/>
      <c r="B66" s="36"/>
      <c r="C66" s="36"/>
      <c r="D66" s="36"/>
      <c r="E66" s="36"/>
      <c r="F66" s="36"/>
      <c r="G66" s="36"/>
      <c r="H66" s="36"/>
      <c r="I66" s="40"/>
      <c r="J66" s="77"/>
      <c r="K66" s="17" t="s">
        <v>84</v>
      </c>
      <c r="L66" s="17"/>
      <c r="M66" s="17"/>
      <c r="N66" s="36"/>
      <c r="O66" s="36">
        <v>752832.88</v>
      </c>
      <c r="P66" s="36"/>
      <c r="Q66" s="36">
        <v>727497.63</v>
      </c>
      <c r="R66" s="76"/>
      <c r="T66" s="10"/>
    </row>
    <row r="67" spans="1:20" s="11" customFormat="1">
      <c r="A67" s="34"/>
      <c r="B67" s="36"/>
      <c r="C67" s="36"/>
      <c r="D67" s="36"/>
      <c r="E67" s="36"/>
      <c r="F67" s="36"/>
      <c r="G67" s="36"/>
      <c r="H67" s="36"/>
      <c r="I67" s="40"/>
      <c r="J67" s="77"/>
      <c r="K67" s="17" t="s">
        <v>83</v>
      </c>
      <c r="L67" s="17"/>
      <c r="M67" s="17"/>
      <c r="N67" s="36"/>
      <c r="O67" s="36">
        <v>1767452.31</v>
      </c>
      <c r="P67" s="36"/>
      <c r="Q67" s="36">
        <v>1353905.38</v>
      </c>
      <c r="R67" s="76"/>
      <c r="T67" s="10"/>
    </row>
    <row r="68" spans="1:20" s="11" customFormat="1" ht="13.5" thickBot="1">
      <c r="A68" s="34"/>
      <c r="B68" s="36"/>
      <c r="C68" s="36"/>
      <c r="D68" s="36"/>
      <c r="E68" s="78">
        <f>E61+E65</f>
        <v>167910881.38</v>
      </c>
      <c r="F68" s="36"/>
      <c r="G68" s="36"/>
      <c r="H68" s="36" t="s">
        <v>9</v>
      </c>
      <c r="I68" s="79">
        <f>I61+I65</f>
        <v>40573559.280000001</v>
      </c>
      <c r="J68" s="77"/>
      <c r="K68" s="17" t="s">
        <v>82</v>
      </c>
      <c r="L68" s="17"/>
      <c r="M68" s="17"/>
      <c r="N68" s="36"/>
      <c r="O68" s="36">
        <v>425273.3</v>
      </c>
      <c r="P68" s="36"/>
      <c r="Q68" s="36">
        <v>346090.72</v>
      </c>
      <c r="R68" s="76"/>
      <c r="T68" s="10"/>
    </row>
    <row r="69" spans="1:20" s="11" customFormat="1" ht="13.5" thickTop="1">
      <c r="A69" s="34"/>
      <c r="B69" s="36"/>
      <c r="C69" s="36"/>
      <c r="D69" s="36"/>
      <c r="E69" s="36"/>
      <c r="F69" s="17"/>
      <c r="G69" s="36"/>
      <c r="H69" s="36"/>
      <c r="I69" s="40"/>
      <c r="J69" s="77"/>
      <c r="K69" s="17" t="s">
        <v>81</v>
      </c>
      <c r="L69" s="17"/>
      <c r="M69" s="17"/>
      <c r="N69" s="36"/>
      <c r="O69" s="36">
        <v>41822321.689999998</v>
      </c>
      <c r="P69" s="36"/>
      <c r="Q69" s="36">
        <v>35431717.479999997</v>
      </c>
      <c r="R69" s="76"/>
      <c r="T69" s="10"/>
    </row>
    <row r="70" spans="1:20" s="11" customFormat="1">
      <c r="A70" s="34"/>
      <c r="B70" s="36"/>
      <c r="C70" s="36"/>
      <c r="D70" s="36"/>
      <c r="E70" s="36"/>
      <c r="F70" s="17"/>
      <c r="G70" s="36"/>
      <c r="H70" s="36"/>
      <c r="I70" s="40"/>
      <c r="J70" s="77"/>
      <c r="K70" s="17" t="s">
        <v>80</v>
      </c>
      <c r="L70" s="17"/>
      <c r="M70" s="17"/>
      <c r="N70" s="36"/>
      <c r="O70" s="36">
        <v>10529746.65</v>
      </c>
      <c r="P70" s="31"/>
      <c r="Q70" s="36">
        <v>10595569.640000001</v>
      </c>
      <c r="R70" s="76"/>
      <c r="T70" s="10"/>
    </row>
    <row r="71" spans="1:20" s="11" customFormat="1" ht="13.5" thickBot="1">
      <c r="A71" s="34" t="s">
        <v>79</v>
      </c>
      <c r="B71" s="36"/>
      <c r="C71" s="36"/>
      <c r="D71" s="36"/>
      <c r="E71" s="36" t="s">
        <v>9</v>
      </c>
      <c r="F71" s="36"/>
      <c r="G71" s="36"/>
      <c r="H71" s="36"/>
      <c r="I71" s="40"/>
      <c r="J71" s="77"/>
      <c r="K71" s="84" t="s">
        <v>78</v>
      </c>
      <c r="L71" s="17"/>
      <c r="M71" s="17"/>
      <c r="N71" s="36"/>
      <c r="O71" s="78">
        <f>SUM(O66:O70)</f>
        <v>55297626.829999998</v>
      </c>
      <c r="P71" s="47"/>
      <c r="Q71" s="78">
        <f>SUM(Q66:Q70)</f>
        <v>48454780.849999994</v>
      </c>
      <c r="R71" s="76"/>
      <c r="T71" s="10"/>
    </row>
    <row r="72" spans="1:20" s="11" customFormat="1" ht="14.25" thickTop="1" thickBot="1">
      <c r="A72" s="34" t="s">
        <v>77</v>
      </c>
      <c r="B72" s="36"/>
      <c r="C72" s="36"/>
      <c r="D72" s="36"/>
      <c r="E72" s="36">
        <v>56940601.57</v>
      </c>
      <c r="F72" s="36"/>
      <c r="G72" s="36"/>
      <c r="H72" s="36"/>
      <c r="I72" s="40">
        <v>181731455.75</v>
      </c>
      <c r="J72" s="91"/>
      <c r="K72" s="84" t="s">
        <v>9</v>
      </c>
      <c r="L72" s="84"/>
      <c r="M72" s="17"/>
      <c r="N72" s="36"/>
      <c r="O72" s="36" t="s">
        <v>9</v>
      </c>
      <c r="P72" s="36"/>
      <c r="Q72" s="36" t="s">
        <v>9</v>
      </c>
      <c r="R72" s="76"/>
      <c r="T72" s="10"/>
    </row>
    <row r="73" spans="1:20" s="11" customFormat="1">
      <c r="A73" s="34" t="s">
        <v>76</v>
      </c>
      <c r="B73" s="36"/>
      <c r="C73" s="36"/>
      <c r="D73" s="36"/>
      <c r="E73" s="39">
        <v>21158016.690000001</v>
      </c>
      <c r="F73" s="36"/>
      <c r="G73" s="36"/>
      <c r="H73" s="36"/>
      <c r="I73" s="38">
        <v>18189813.940000001</v>
      </c>
      <c r="J73" s="90"/>
      <c r="K73" s="84" t="s">
        <v>9</v>
      </c>
      <c r="L73" s="84"/>
      <c r="M73" s="17"/>
      <c r="N73" s="36"/>
      <c r="O73" s="36"/>
      <c r="P73" s="36"/>
      <c r="Q73" s="36"/>
      <c r="R73" s="76"/>
      <c r="T73" s="10"/>
    </row>
    <row r="74" spans="1:20" s="11" customFormat="1" ht="13.5" thickBot="1">
      <c r="A74" s="34" t="s">
        <v>9</v>
      </c>
      <c r="B74" s="36"/>
      <c r="C74" s="36"/>
      <c r="D74" s="36"/>
      <c r="E74" s="78">
        <f>SUM(E72:E73)</f>
        <v>78098618.260000005</v>
      </c>
      <c r="F74" s="36"/>
      <c r="G74" s="36"/>
      <c r="H74" s="36"/>
      <c r="I74" s="79">
        <f>SUM(I72:I73)</f>
        <v>199921269.69</v>
      </c>
      <c r="J74" s="77"/>
      <c r="K74" s="84" t="s">
        <v>9</v>
      </c>
      <c r="L74" s="84"/>
      <c r="M74" s="17"/>
      <c r="N74" s="36"/>
      <c r="O74" s="36"/>
      <c r="P74" s="36"/>
      <c r="Q74" s="36"/>
      <c r="R74" s="76"/>
      <c r="T74" s="10"/>
    </row>
    <row r="75" spans="1:20" s="11" customFormat="1" ht="13.5" thickTop="1">
      <c r="A75" s="34"/>
      <c r="B75" s="36"/>
      <c r="C75" s="36"/>
      <c r="D75" s="36"/>
      <c r="E75" s="36" t="s">
        <v>9</v>
      </c>
      <c r="F75" s="36"/>
      <c r="G75" s="36"/>
      <c r="H75" s="36"/>
      <c r="I75" s="40"/>
      <c r="J75" s="77"/>
      <c r="K75" s="17" t="s">
        <v>9</v>
      </c>
      <c r="L75" s="17"/>
      <c r="M75" s="17"/>
      <c r="N75" s="36"/>
      <c r="O75" s="36" t="s">
        <v>9</v>
      </c>
      <c r="P75" s="36"/>
      <c r="Q75" s="36"/>
      <c r="R75" s="27" t="s">
        <v>9</v>
      </c>
      <c r="T75" s="10"/>
    </row>
    <row r="76" spans="1:20" s="11" customFormat="1" ht="13.5" thickBot="1">
      <c r="A76" s="34" t="s">
        <v>75</v>
      </c>
      <c r="B76" s="36"/>
      <c r="C76" s="36"/>
      <c r="D76" s="36"/>
      <c r="E76" s="89">
        <f>E55+E68+E74</f>
        <v>304880087.83999997</v>
      </c>
      <c r="F76" s="31"/>
      <c r="G76" s="31"/>
      <c r="H76" s="31"/>
      <c r="I76" s="88">
        <f>I55+I68+I74</f>
        <v>297954784.21000004</v>
      </c>
      <c r="J76" s="77"/>
      <c r="K76" s="17"/>
      <c r="L76" s="17"/>
      <c r="M76" s="17"/>
      <c r="N76" s="36"/>
      <c r="O76" s="31" t="s">
        <v>9</v>
      </c>
      <c r="P76" s="31"/>
      <c r="Q76" s="31"/>
      <c r="R76" s="27"/>
      <c r="T76" s="10"/>
    </row>
    <row r="77" spans="1:20" s="11" customFormat="1" ht="13.5" thickTop="1">
      <c r="A77" s="34"/>
      <c r="B77" s="36"/>
      <c r="C77" s="36"/>
      <c r="D77" s="36"/>
      <c r="E77" s="31" t="s">
        <v>9</v>
      </c>
      <c r="F77" s="31"/>
      <c r="G77" s="31"/>
      <c r="H77" s="31"/>
      <c r="I77" s="30"/>
      <c r="J77" s="77"/>
      <c r="K77" s="87" t="s">
        <v>74</v>
      </c>
      <c r="L77" s="84"/>
      <c r="M77" s="17"/>
      <c r="N77" s="36"/>
      <c r="O77" s="36"/>
      <c r="P77" s="36"/>
      <c r="Q77" s="36"/>
      <c r="R77" s="27"/>
      <c r="T77" s="10"/>
    </row>
    <row r="78" spans="1:20" s="11" customFormat="1">
      <c r="A78" s="46" t="s">
        <v>73</v>
      </c>
      <c r="B78" s="36"/>
      <c r="C78" s="36"/>
      <c r="D78" s="36"/>
      <c r="E78" s="36"/>
      <c r="F78" s="36"/>
      <c r="G78" s="36"/>
      <c r="H78" s="36"/>
      <c r="I78" s="40"/>
      <c r="J78" s="77"/>
      <c r="K78" s="17" t="s">
        <v>72</v>
      </c>
      <c r="L78" s="17"/>
      <c r="M78" s="17"/>
      <c r="N78" s="36"/>
      <c r="O78" s="36">
        <v>-3972.53</v>
      </c>
      <c r="P78" s="36"/>
      <c r="Q78" s="36">
        <v>-3972.53</v>
      </c>
      <c r="R78" s="76"/>
      <c r="T78" s="10"/>
    </row>
    <row r="79" spans="1:20" s="11" customFormat="1">
      <c r="A79" s="34" t="s">
        <v>71</v>
      </c>
      <c r="B79" s="47"/>
      <c r="C79" s="36"/>
      <c r="D79" s="36"/>
      <c r="E79" s="36">
        <v>2567846.6</v>
      </c>
      <c r="F79" s="36"/>
      <c r="G79" s="36"/>
      <c r="H79" s="36"/>
      <c r="I79" s="40">
        <v>2535507.9700000002</v>
      </c>
      <c r="J79" s="77"/>
      <c r="K79" s="17" t="s">
        <v>70</v>
      </c>
      <c r="L79" s="17"/>
      <c r="M79" s="17"/>
      <c r="N79" s="36"/>
      <c r="O79" s="44">
        <v>0</v>
      </c>
      <c r="P79" s="44"/>
      <c r="Q79" s="44">
        <v>0</v>
      </c>
      <c r="R79" s="76"/>
      <c r="T79" s="10"/>
    </row>
    <row r="80" spans="1:20" s="11" customFormat="1">
      <c r="A80" s="34" t="s">
        <v>69</v>
      </c>
      <c r="B80" s="47"/>
      <c r="C80" s="36"/>
      <c r="D80" s="36"/>
      <c r="E80" s="36">
        <v>1291639.44</v>
      </c>
      <c r="F80" s="36"/>
      <c r="G80" s="36"/>
      <c r="H80" s="36"/>
      <c r="I80" s="40">
        <v>313503.28999999998</v>
      </c>
      <c r="J80" s="77"/>
      <c r="K80" s="17" t="s">
        <v>67</v>
      </c>
      <c r="L80" s="17"/>
      <c r="M80" s="17"/>
      <c r="N80" s="36"/>
      <c r="O80" s="44">
        <v>-4584.6899999999996</v>
      </c>
      <c r="P80" s="44"/>
      <c r="Q80" s="44">
        <v>-4584.6899999999996</v>
      </c>
      <c r="R80" s="76"/>
      <c r="T80" s="10"/>
    </row>
    <row r="81" spans="1:20" s="11" customFormat="1" ht="13.5" thickBot="1">
      <c r="A81" s="34" t="s">
        <v>68</v>
      </c>
      <c r="B81" s="47"/>
      <c r="C81" s="36"/>
      <c r="D81" s="36"/>
      <c r="E81" s="36">
        <v>107730</v>
      </c>
      <c r="F81" s="36"/>
      <c r="G81" s="36"/>
      <c r="H81" s="36"/>
      <c r="I81" s="40">
        <v>40744.11</v>
      </c>
      <c r="J81" s="77"/>
      <c r="K81" s="17"/>
      <c r="L81" s="17"/>
      <c r="M81" s="17"/>
      <c r="N81" s="36"/>
      <c r="O81" s="69">
        <f>SUM(O78:O80)</f>
        <v>-8557.2199999999993</v>
      </c>
      <c r="P81" s="31"/>
      <c r="Q81" s="69">
        <f>SUM(Q78:Q80)</f>
        <v>-8557.2199999999993</v>
      </c>
      <c r="R81" s="76"/>
      <c r="T81" s="10"/>
    </row>
    <row r="82" spans="1:20" s="11" customFormat="1" ht="13.5" thickTop="1">
      <c r="A82" s="34" t="s">
        <v>67</v>
      </c>
      <c r="B82" s="47"/>
      <c r="C82" s="36"/>
      <c r="D82" s="36"/>
      <c r="E82" s="36">
        <v>5795.46</v>
      </c>
      <c r="F82" s="36"/>
      <c r="G82" s="36"/>
      <c r="H82" s="36"/>
      <c r="I82" s="40">
        <v>5795.46</v>
      </c>
      <c r="J82" s="77"/>
      <c r="K82" s="33"/>
      <c r="L82" s="17"/>
      <c r="M82" s="17"/>
      <c r="N82" s="36"/>
      <c r="O82" s="31"/>
      <c r="P82" s="31"/>
      <c r="Q82" s="31"/>
      <c r="R82" s="76"/>
      <c r="T82" s="10"/>
    </row>
    <row r="83" spans="1:20" s="11" customFormat="1" ht="13.5" thickBot="1">
      <c r="A83" s="34"/>
      <c r="B83" s="47"/>
      <c r="C83" s="36"/>
      <c r="D83" s="36"/>
      <c r="E83" s="86">
        <f>SUM(E79:E82)</f>
        <v>3973011.5</v>
      </c>
      <c r="F83" s="31"/>
      <c r="G83" s="31"/>
      <c r="H83" s="31"/>
      <c r="I83" s="35">
        <f>SUM(I79:I82)</f>
        <v>2895550.83</v>
      </c>
      <c r="J83" s="77"/>
      <c r="K83" s="33"/>
      <c r="L83" s="17"/>
      <c r="M83" s="17"/>
      <c r="N83" s="36"/>
      <c r="O83" s="31"/>
      <c r="P83" s="31"/>
      <c r="Q83" s="31"/>
      <c r="R83" s="76"/>
      <c r="T83" s="10"/>
    </row>
    <row r="84" spans="1:20" s="11" customFormat="1" ht="13.5" thickTop="1">
      <c r="A84" s="34"/>
      <c r="B84" s="47"/>
      <c r="C84" s="36"/>
      <c r="D84" s="36"/>
      <c r="E84" s="36"/>
      <c r="F84" s="36"/>
      <c r="G84" s="36"/>
      <c r="H84" s="36"/>
      <c r="I84" s="40"/>
      <c r="J84" s="77"/>
      <c r="K84" s="33"/>
      <c r="L84" s="17"/>
      <c r="M84" s="17"/>
      <c r="N84" s="36"/>
      <c r="O84" s="31"/>
      <c r="P84" s="31"/>
      <c r="Q84" s="31"/>
      <c r="R84" s="76"/>
      <c r="T84" s="10"/>
    </row>
    <row r="85" spans="1:20" s="11" customFormat="1">
      <c r="A85" s="34"/>
      <c r="B85" s="47"/>
      <c r="C85" s="36"/>
      <c r="D85" s="36"/>
      <c r="E85" s="36"/>
      <c r="F85" s="36"/>
      <c r="G85" s="36"/>
      <c r="H85" s="36"/>
      <c r="I85" s="40"/>
      <c r="J85" s="77"/>
      <c r="K85" s="33"/>
      <c r="L85" s="17"/>
      <c r="M85" s="17"/>
      <c r="N85" s="36"/>
      <c r="O85" s="31"/>
      <c r="P85" s="31"/>
      <c r="Q85" s="31"/>
      <c r="R85" s="76"/>
      <c r="T85" s="10"/>
    </row>
    <row r="86" spans="1:20" s="11" customFormat="1">
      <c r="A86" s="34"/>
      <c r="B86" s="36"/>
      <c r="C86" s="36"/>
      <c r="D86" s="36"/>
      <c r="E86" s="31" t="s">
        <v>9</v>
      </c>
      <c r="F86" s="31"/>
      <c r="G86" s="31"/>
      <c r="H86" s="31"/>
      <c r="I86" s="30"/>
      <c r="J86" s="77"/>
      <c r="K86" s="33"/>
      <c r="L86" s="33"/>
      <c r="M86" s="33"/>
      <c r="N86" s="32"/>
      <c r="O86" s="32"/>
      <c r="P86" s="32"/>
      <c r="Q86" s="32"/>
      <c r="R86" s="76"/>
      <c r="S86" s="10"/>
      <c r="T86" s="10"/>
    </row>
    <row r="87" spans="1:20" s="11" customFormat="1" ht="13.5" thickBot="1">
      <c r="A87" s="37" t="s">
        <v>66</v>
      </c>
      <c r="B87" s="36"/>
      <c r="C87" s="36"/>
      <c r="D87" s="36"/>
      <c r="E87" s="23">
        <f>E14+E43+E76+E83</f>
        <v>357108651.64999998</v>
      </c>
      <c r="F87" s="31"/>
      <c r="G87" s="31"/>
      <c r="H87" s="31"/>
      <c r="I87" s="22">
        <f>I14+I43+I76+I83</f>
        <v>344622206.77000004</v>
      </c>
      <c r="J87" s="77"/>
      <c r="K87" s="33" t="s">
        <v>65</v>
      </c>
      <c r="L87" s="17"/>
      <c r="M87" s="17"/>
      <c r="N87" s="36"/>
      <c r="O87" s="85">
        <f>O46+O54+O71+O81</f>
        <v>357108651.65186</v>
      </c>
      <c r="P87" s="47"/>
      <c r="Q87" s="85">
        <f>Q46+Q54+Q71+Q81</f>
        <v>344622206.76999998</v>
      </c>
      <c r="R87" s="76"/>
      <c r="S87" s="10">
        <f>E87-O87</f>
        <v>-1.8600225448608398E-3</v>
      </c>
      <c r="T87" s="10">
        <f>I87-Q87</f>
        <v>0</v>
      </c>
    </row>
    <row r="88" spans="1:20" s="11" customFormat="1">
      <c r="A88" s="34"/>
      <c r="B88" s="36"/>
      <c r="C88" s="36"/>
      <c r="D88" s="36"/>
      <c r="E88" s="31"/>
      <c r="F88" s="31"/>
      <c r="G88" s="31"/>
      <c r="H88" s="31"/>
      <c r="I88" s="30"/>
      <c r="J88" s="77"/>
      <c r="K88" s="17" t="s">
        <v>9</v>
      </c>
      <c r="L88" s="17"/>
      <c r="M88" s="17"/>
      <c r="N88" s="36"/>
      <c r="O88" s="36" t="s">
        <v>9</v>
      </c>
      <c r="P88" s="36"/>
      <c r="Q88" s="36"/>
      <c r="R88" s="76"/>
      <c r="S88" s="10"/>
      <c r="T88" s="10"/>
    </row>
    <row r="89" spans="1:20" s="11" customFormat="1">
      <c r="A89" s="34"/>
      <c r="B89" s="36"/>
      <c r="C89" s="36"/>
      <c r="D89" s="36"/>
      <c r="E89" s="31"/>
      <c r="F89" s="31"/>
      <c r="G89" s="31"/>
      <c r="H89" s="31"/>
      <c r="I89" s="30"/>
      <c r="J89" s="77"/>
      <c r="K89" s="17"/>
      <c r="L89" s="17"/>
      <c r="M89" s="17"/>
      <c r="N89" s="36"/>
      <c r="O89" s="36"/>
      <c r="P89" s="36"/>
      <c r="Q89" s="36"/>
      <c r="R89" s="76"/>
      <c r="S89" s="10"/>
      <c r="T89" s="10"/>
    </row>
    <row r="90" spans="1:20" s="11" customFormat="1">
      <c r="A90" s="46" t="s">
        <v>64</v>
      </c>
      <c r="B90" s="36"/>
      <c r="C90" s="36"/>
      <c r="D90" s="36"/>
      <c r="E90" s="31"/>
      <c r="F90" s="31"/>
      <c r="G90" s="31"/>
      <c r="H90" s="31"/>
      <c r="I90" s="30"/>
      <c r="J90" s="77"/>
      <c r="K90" s="84" t="s">
        <v>63</v>
      </c>
      <c r="L90" s="17"/>
      <c r="M90" s="17"/>
      <c r="N90" s="36"/>
      <c r="O90" s="36"/>
      <c r="P90" s="36"/>
      <c r="Q90" s="36"/>
      <c r="R90" s="76"/>
      <c r="T90" s="10"/>
    </row>
    <row r="91" spans="1:20" s="11" customFormat="1">
      <c r="A91" s="83" t="s">
        <v>62</v>
      </c>
      <c r="B91" s="36"/>
      <c r="C91" s="36"/>
      <c r="D91" s="36"/>
      <c r="E91" s="81">
        <v>50865660</v>
      </c>
      <c r="F91" s="81"/>
      <c r="G91" s="81"/>
      <c r="H91" s="81"/>
      <c r="I91" s="80"/>
      <c r="J91" s="77"/>
      <c r="K91" s="82" t="s">
        <v>61</v>
      </c>
      <c r="L91" s="17"/>
      <c r="M91" s="17"/>
      <c r="N91" s="36"/>
      <c r="O91" s="81">
        <v>50865660</v>
      </c>
      <c r="P91" s="36"/>
      <c r="Q91" s="36"/>
      <c r="R91" s="76"/>
      <c r="T91" s="10"/>
    </row>
    <row r="92" spans="1:20" s="11" customFormat="1">
      <c r="A92" s="83" t="s">
        <v>60</v>
      </c>
      <c r="B92" s="36"/>
      <c r="C92" s="36"/>
      <c r="D92" s="36"/>
      <c r="E92" s="81">
        <v>12096540</v>
      </c>
      <c r="F92" s="81"/>
      <c r="G92" s="81"/>
      <c r="H92" s="81"/>
      <c r="I92" s="80"/>
      <c r="J92" s="77"/>
      <c r="K92" s="82" t="s">
        <v>59</v>
      </c>
      <c r="L92" s="17"/>
      <c r="M92" s="17"/>
      <c r="N92" s="36"/>
      <c r="O92" s="81">
        <v>12096540</v>
      </c>
      <c r="P92" s="36"/>
      <c r="Q92" s="36"/>
      <c r="R92" s="76"/>
      <c r="T92" s="10"/>
    </row>
    <row r="93" spans="1:20" s="11" customFormat="1">
      <c r="A93" s="34" t="s">
        <v>58</v>
      </c>
      <c r="B93" s="36"/>
      <c r="C93" s="36"/>
      <c r="D93" s="36"/>
      <c r="E93" s="81">
        <v>20542.919999999998</v>
      </c>
      <c r="F93" s="81"/>
      <c r="G93" s="81"/>
      <c r="H93" s="81"/>
      <c r="I93" s="80">
        <v>20542.919999999998</v>
      </c>
      <c r="J93" s="77"/>
      <c r="K93" s="17" t="s">
        <v>58</v>
      </c>
      <c r="L93" s="17"/>
      <c r="M93" s="17"/>
      <c r="N93" s="36"/>
      <c r="O93" s="36">
        <f>E93</f>
        <v>20542.919999999998</v>
      </c>
      <c r="P93" s="31"/>
      <c r="Q93" s="36">
        <f>I93</f>
        <v>20542.919999999998</v>
      </c>
      <c r="R93" s="76"/>
      <c r="T93" s="10"/>
    </row>
    <row r="94" spans="1:20" s="11" customFormat="1" ht="13.5" thickBot="1">
      <c r="A94" s="34"/>
      <c r="B94" s="36"/>
      <c r="C94" s="36"/>
      <c r="D94" s="36"/>
      <c r="E94" s="78">
        <f>SUM(E91:E93)</f>
        <v>62982742.920000002</v>
      </c>
      <c r="F94" s="31"/>
      <c r="G94" s="31"/>
      <c r="H94" s="31"/>
      <c r="I94" s="79">
        <f>I93</f>
        <v>20542.919999999998</v>
      </c>
      <c r="J94" s="77"/>
      <c r="K94" s="17"/>
      <c r="L94" s="17"/>
      <c r="M94" s="17"/>
      <c r="N94" s="36"/>
      <c r="O94" s="78">
        <f>SUM(O91:O93)</f>
        <v>62982742.920000002</v>
      </c>
      <c r="P94" s="31"/>
      <c r="Q94" s="78">
        <f>Q93</f>
        <v>20542.919999999998</v>
      </c>
      <c r="R94" s="76"/>
      <c r="T94" s="10"/>
    </row>
    <row r="95" spans="1:20" s="11" customFormat="1" ht="13.5" thickTop="1">
      <c r="A95" s="42" t="s">
        <v>9</v>
      </c>
      <c r="B95" s="36"/>
      <c r="C95" s="36"/>
      <c r="D95" s="36"/>
      <c r="E95" s="31"/>
      <c r="F95" s="31"/>
      <c r="G95" s="31"/>
      <c r="H95" s="31"/>
      <c r="I95" s="30"/>
      <c r="J95" s="77"/>
      <c r="K95" s="17"/>
      <c r="L95" s="17"/>
      <c r="M95" s="17"/>
      <c r="N95" s="36"/>
      <c r="O95" s="31"/>
      <c r="P95" s="31"/>
      <c r="Q95" s="31"/>
      <c r="R95" s="76"/>
      <c r="T95" s="10"/>
    </row>
    <row r="96" spans="1:20" s="11" customFormat="1" ht="13.5" thickBot="1">
      <c r="A96" s="75" t="s">
        <v>9</v>
      </c>
      <c r="B96" s="24"/>
      <c r="C96" s="24"/>
      <c r="D96" s="24"/>
      <c r="E96" s="24"/>
      <c r="F96" s="24"/>
      <c r="G96" s="24"/>
      <c r="H96" s="24"/>
      <c r="I96" s="74"/>
      <c r="J96" s="20"/>
      <c r="K96" s="20"/>
      <c r="L96" s="20"/>
      <c r="M96" s="20"/>
      <c r="N96" s="20"/>
      <c r="O96" s="20"/>
      <c r="P96" s="20"/>
      <c r="Q96" s="20"/>
      <c r="R96" s="73" t="s">
        <v>9</v>
      </c>
      <c r="T96" s="10"/>
    </row>
    <row r="97" spans="1:20" s="11" customFormat="1" ht="19.5" customHeight="1">
      <c r="A97" s="68" t="s">
        <v>57</v>
      </c>
      <c r="B97" s="67"/>
      <c r="C97" s="55"/>
      <c r="D97" s="55"/>
      <c r="E97" s="55"/>
      <c r="F97" s="55"/>
      <c r="G97" s="55"/>
      <c r="H97" s="55"/>
      <c r="I97" s="66"/>
      <c r="J97" s="28"/>
      <c r="K97" s="62"/>
      <c r="L97" s="54"/>
      <c r="M97" s="54"/>
      <c r="N97" s="54"/>
      <c r="O97" s="54"/>
      <c r="P97" s="54"/>
      <c r="Q97" s="54"/>
      <c r="R97" s="52"/>
      <c r="T97" s="10"/>
    </row>
    <row r="98" spans="1:20" s="11" customFormat="1" ht="17.25" customHeight="1" thickBot="1">
      <c r="A98" s="65" t="s">
        <v>46</v>
      </c>
      <c r="B98" s="24"/>
      <c r="C98" s="25"/>
      <c r="D98" s="25"/>
      <c r="E98" s="25"/>
      <c r="F98" s="25"/>
      <c r="G98" s="25"/>
      <c r="H98" s="25"/>
      <c r="I98" s="64"/>
      <c r="J98" s="28"/>
      <c r="K98" s="63" t="s">
        <v>56</v>
      </c>
      <c r="L98" s="19"/>
      <c r="M98" s="19"/>
      <c r="N98" s="19"/>
      <c r="O98" s="19"/>
      <c r="P98" s="19"/>
      <c r="Q98" s="19"/>
      <c r="R98" s="18"/>
      <c r="T98" s="10"/>
    </row>
    <row r="99" spans="1:20" s="11" customFormat="1" ht="63.75">
      <c r="A99" s="62"/>
      <c r="B99" s="61"/>
      <c r="C99" s="59"/>
      <c r="D99" s="58" t="s">
        <v>43</v>
      </c>
      <c r="E99" s="60"/>
      <c r="F99" s="33"/>
      <c r="G99" s="58" t="s">
        <v>44</v>
      </c>
      <c r="H99" s="58"/>
      <c r="I99" s="72"/>
      <c r="J99" s="28"/>
      <c r="K99" s="71"/>
      <c r="L99" s="54"/>
      <c r="M99" s="54"/>
      <c r="N99" s="54"/>
      <c r="O99" s="53" t="s">
        <v>43</v>
      </c>
      <c r="P99" s="53"/>
      <c r="Q99" s="53" t="s">
        <v>42</v>
      </c>
      <c r="R99" s="52"/>
      <c r="T99" s="10"/>
    </row>
    <row r="100" spans="1:20" s="11" customFormat="1">
      <c r="A100" s="37" t="s">
        <v>41</v>
      </c>
      <c r="B100" s="36"/>
      <c r="C100" s="17"/>
      <c r="D100" s="36"/>
      <c r="E100" s="40"/>
      <c r="F100" s="36"/>
      <c r="G100" s="36"/>
      <c r="H100" s="36"/>
      <c r="I100" s="40"/>
      <c r="J100" s="28"/>
      <c r="K100" s="34"/>
      <c r="L100" s="17"/>
      <c r="M100" s="17"/>
      <c r="N100" s="17"/>
      <c r="O100" s="17"/>
      <c r="P100" s="17"/>
      <c r="Q100" s="17"/>
      <c r="R100" s="27"/>
      <c r="T100" s="10"/>
    </row>
    <row r="101" spans="1:20" s="11" customFormat="1">
      <c r="A101" s="34" t="s">
        <v>40</v>
      </c>
      <c r="B101" s="32"/>
      <c r="C101" s="33"/>
      <c r="D101" s="32"/>
      <c r="E101" s="51">
        <v>25303500.449999999</v>
      </c>
      <c r="F101" s="44"/>
      <c r="G101" s="44"/>
      <c r="H101" s="44">
        <v>22367619.350000001</v>
      </c>
      <c r="I101" s="51"/>
      <c r="J101" s="28"/>
      <c r="K101" s="34" t="s">
        <v>55</v>
      </c>
      <c r="L101" s="17"/>
      <c r="M101" s="17"/>
      <c r="N101" s="17"/>
      <c r="O101" s="36">
        <f>E123</f>
        <v>-5040721.3001400009</v>
      </c>
      <c r="P101" s="36"/>
      <c r="Q101" s="36">
        <f>H123</f>
        <v>-8728608.8300000001</v>
      </c>
      <c r="R101" s="27"/>
      <c r="T101" s="10"/>
    </row>
    <row r="102" spans="1:20" s="11" customFormat="1">
      <c r="A102" s="34" t="s">
        <v>38</v>
      </c>
      <c r="B102" s="36"/>
      <c r="C102" s="17"/>
      <c r="D102" s="36"/>
      <c r="E102" s="38">
        <v>39151650.260140002</v>
      </c>
      <c r="F102" s="36"/>
      <c r="G102" s="36"/>
      <c r="H102" s="39">
        <v>35809482.43</v>
      </c>
      <c r="I102" s="40"/>
      <c r="J102" s="28"/>
      <c r="K102" s="34" t="s">
        <v>54</v>
      </c>
      <c r="L102" s="17"/>
      <c r="M102" s="17"/>
      <c r="N102" s="17"/>
      <c r="O102" s="36">
        <v>0</v>
      </c>
      <c r="P102" s="36"/>
      <c r="Q102" s="36">
        <v>0</v>
      </c>
      <c r="R102" s="27"/>
      <c r="T102" s="10"/>
    </row>
    <row r="103" spans="1:20" s="11" customFormat="1">
      <c r="A103" s="42" t="s">
        <v>53</v>
      </c>
      <c r="B103" s="31"/>
      <c r="C103" s="41"/>
      <c r="D103" s="31"/>
      <c r="E103" s="30">
        <f>E101-E102</f>
        <v>-13848149.810140003</v>
      </c>
      <c r="F103" s="31"/>
      <c r="G103" s="31"/>
      <c r="H103" s="31">
        <f>H101-H102</f>
        <v>-13441863.079999998</v>
      </c>
      <c r="I103" s="30"/>
      <c r="J103" s="28"/>
      <c r="K103" s="34" t="s">
        <v>35</v>
      </c>
      <c r="L103" s="17"/>
      <c r="M103" s="17"/>
      <c r="N103" s="17"/>
      <c r="O103" s="39">
        <v>10038.9</v>
      </c>
      <c r="P103" s="36"/>
      <c r="Q103" s="39">
        <v>16131.95</v>
      </c>
      <c r="R103" s="27"/>
      <c r="T103" s="10"/>
    </row>
    <row r="104" spans="1:20" s="11" customFormat="1">
      <c r="A104" s="34" t="s">
        <v>34</v>
      </c>
      <c r="B104" s="36"/>
      <c r="C104" s="17"/>
      <c r="D104" s="36"/>
      <c r="E104" s="40">
        <v>17245.8</v>
      </c>
      <c r="F104" s="36"/>
      <c r="G104" s="36"/>
      <c r="H104" s="36">
        <v>331543.78000000003</v>
      </c>
      <c r="I104" s="40"/>
      <c r="J104" s="28"/>
      <c r="K104" s="50" t="s">
        <v>52</v>
      </c>
      <c r="L104" s="33"/>
      <c r="M104" s="33"/>
      <c r="N104" s="17"/>
      <c r="O104" s="47">
        <f>O101+O102-O103</f>
        <v>-5050760.2001400013</v>
      </c>
      <c r="P104" s="36"/>
      <c r="Q104" s="47">
        <f>Q101+Q102-Q103</f>
        <v>-8744740.7799999993</v>
      </c>
      <c r="R104" s="27"/>
      <c r="T104" s="10"/>
    </row>
    <row r="105" spans="1:20" s="11" customFormat="1">
      <c r="A105" s="34" t="s">
        <v>33</v>
      </c>
      <c r="B105" s="36"/>
      <c r="C105" s="17"/>
      <c r="D105" s="36"/>
      <c r="E105" s="38">
        <f>E104+E103</f>
        <v>-13830904.010140002</v>
      </c>
      <c r="F105" s="36"/>
      <c r="G105" s="36"/>
      <c r="H105" s="39">
        <f>H104+H103</f>
        <v>-13110319.299999999</v>
      </c>
      <c r="I105" s="40"/>
      <c r="J105" s="28"/>
      <c r="K105" s="29"/>
      <c r="L105" s="28"/>
      <c r="M105" s="28"/>
      <c r="N105" s="17"/>
      <c r="O105" s="36"/>
      <c r="P105" s="36"/>
      <c r="Q105" s="36"/>
      <c r="R105" s="27"/>
      <c r="T105" s="10"/>
    </row>
    <row r="106" spans="1:20" s="11" customFormat="1">
      <c r="A106" s="34" t="s">
        <v>32</v>
      </c>
      <c r="B106" s="36"/>
      <c r="C106" s="17"/>
      <c r="D106" s="36">
        <v>2301404.94</v>
      </c>
      <c r="E106" s="40" t="s">
        <v>9</v>
      </c>
      <c r="F106" s="36"/>
      <c r="G106" s="36">
        <v>3186519.79</v>
      </c>
      <c r="H106" s="36"/>
      <c r="I106" s="40"/>
      <c r="J106" s="28"/>
      <c r="K106" s="49"/>
      <c r="L106" s="28"/>
      <c r="M106" s="28"/>
      <c r="N106" s="17"/>
      <c r="O106" s="36"/>
      <c r="P106" s="36"/>
      <c r="Q106" s="36"/>
      <c r="R106" s="27"/>
      <c r="T106" s="10"/>
    </row>
    <row r="107" spans="1:20" s="11" customFormat="1">
      <c r="A107" s="34" t="s">
        <v>51</v>
      </c>
      <c r="B107" s="36"/>
      <c r="C107" s="17"/>
      <c r="D107" s="36" t="s">
        <v>9</v>
      </c>
      <c r="E107" s="38">
        <f>E105-D106</f>
        <v>-16132308.950140001</v>
      </c>
      <c r="F107" s="36"/>
      <c r="G107" s="36" t="s">
        <v>9</v>
      </c>
      <c r="H107" s="39">
        <f>H105-G106</f>
        <v>-16296839.09</v>
      </c>
      <c r="I107" s="40"/>
      <c r="J107" s="28"/>
      <c r="K107" s="48"/>
      <c r="L107" s="28"/>
      <c r="M107" s="17"/>
      <c r="N107" s="17"/>
      <c r="O107" s="36"/>
      <c r="P107" s="36"/>
      <c r="Q107" s="36"/>
      <c r="R107" s="27"/>
      <c r="T107" s="10"/>
    </row>
    <row r="108" spans="1:20" s="11" customFormat="1">
      <c r="A108" s="34" t="s">
        <v>28</v>
      </c>
      <c r="B108" s="36"/>
      <c r="C108" s="17"/>
      <c r="D108" s="36">
        <v>7144648.5</v>
      </c>
      <c r="E108" s="40"/>
      <c r="F108" s="36"/>
      <c r="G108" s="36">
        <v>7107491.8099999996</v>
      </c>
      <c r="H108" s="36"/>
      <c r="I108" s="40"/>
      <c r="J108" s="28"/>
      <c r="K108" s="48"/>
      <c r="L108" s="28"/>
      <c r="M108" s="17"/>
      <c r="N108" s="17"/>
      <c r="O108" s="36"/>
      <c r="P108" s="36"/>
      <c r="Q108" s="36"/>
      <c r="R108" s="27"/>
      <c r="T108" s="10"/>
    </row>
    <row r="109" spans="1:20" s="11" customFormat="1">
      <c r="A109" s="34" t="s">
        <v>26</v>
      </c>
      <c r="B109" s="36"/>
      <c r="C109" s="17"/>
      <c r="D109" s="36">
        <v>107858</v>
      </c>
      <c r="E109" s="40" t="s">
        <v>9</v>
      </c>
      <c r="F109" s="36"/>
      <c r="G109" s="36">
        <v>1515922.44</v>
      </c>
      <c r="H109" s="36"/>
      <c r="I109" s="40"/>
      <c r="J109" s="28"/>
      <c r="K109" s="29"/>
      <c r="L109" s="28"/>
      <c r="M109" s="70"/>
      <c r="N109" s="17"/>
      <c r="O109" s="36"/>
      <c r="P109" s="36"/>
      <c r="Q109" s="36"/>
      <c r="R109" s="27"/>
      <c r="T109" s="10"/>
    </row>
    <row r="110" spans="1:20" s="11" customFormat="1">
      <c r="A110" s="34" t="s">
        <v>24</v>
      </c>
      <c r="B110" s="36"/>
      <c r="C110" s="17"/>
      <c r="D110" s="36">
        <v>2288089.2200000002</v>
      </c>
      <c r="E110" s="40"/>
      <c r="F110" s="36"/>
      <c r="G110" s="36">
        <v>1116255.48</v>
      </c>
      <c r="H110" s="36"/>
      <c r="I110" s="40"/>
      <c r="J110" s="28"/>
      <c r="K110" s="29"/>
      <c r="L110" s="28"/>
      <c r="M110" s="41"/>
      <c r="N110" s="17"/>
      <c r="O110" s="36"/>
      <c r="P110" s="36"/>
      <c r="Q110" s="36"/>
      <c r="R110" s="27"/>
      <c r="T110" s="10"/>
    </row>
    <row r="111" spans="1:20" s="11" customFormat="1">
      <c r="A111" s="34" t="s">
        <v>23</v>
      </c>
      <c r="B111" s="36"/>
      <c r="C111" s="17"/>
      <c r="D111" s="36">
        <v>19779.400000000001</v>
      </c>
      <c r="E111" s="40"/>
      <c r="F111" s="36"/>
      <c r="G111" s="36">
        <v>5835252.1399999997</v>
      </c>
      <c r="H111" s="36"/>
      <c r="I111" s="40"/>
      <c r="J111" s="28"/>
      <c r="K111" s="29"/>
      <c r="L111" s="28"/>
      <c r="M111" s="17"/>
      <c r="N111" s="17"/>
      <c r="O111" s="36"/>
      <c r="P111" s="36"/>
      <c r="Q111" s="36"/>
      <c r="R111" s="27"/>
      <c r="T111" s="10"/>
    </row>
    <row r="112" spans="1:20" s="11" customFormat="1">
      <c r="A112" s="34" t="s">
        <v>22</v>
      </c>
      <c r="B112" s="36"/>
      <c r="C112" s="17" t="s">
        <v>9</v>
      </c>
      <c r="D112" s="39">
        <v>243861.67999999996</v>
      </c>
      <c r="E112" s="38">
        <f>D108+D109+D110-D111-D112</f>
        <v>9276954.6400000006</v>
      </c>
      <c r="F112" s="36"/>
      <c r="G112" s="39">
        <v>275864.77</v>
      </c>
      <c r="H112" s="39">
        <f>G108+G109+G110-G111-G112</f>
        <v>3628552.8200000008</v>
      </c>
      <c r="I112" s="40"/>
      <c r="J112" s="28"/>
      <c r="K112" s="29"/>
      <c r="L112" s="28"/>
      <c r="M112" s="17"/>
      <c r="N112" s="17"/>
      <c r="O112" s="17"/>
      <c r="P112" s="17"/>
      <c r="Q112" s="17"/>
      <c r="R112" s="27"/>
      <c r="T112" s="10"/>
    </row>
    <row r="113" spans="1:20" s="11" customFormat="1" ht="13.5" thickBot="1">
      <c r="A113" s="37" t="s">
        <v>50</v>
      </c>
      <c r="B113" s="36"/>
      <c r="C113" s="17"/>
      <c r="D113" s="36" t="s">
        <v>9</v>
      </c>
      <c r="E113" s="35">
        <f>E107+E112</f>
        <v>-6855354.3101400007</v>
      </c>
      <c r="F113" s="31"/>
      <c r="G113" s="31"/>
      <c r="H113" s="69">
        <f>H107+H112</f>
        <v>-12668286.27</v>
      </c>
      <c r="I113" s="30"/>
      <c r="J113" s="28"/>
      <c r="K113" s="29"/>
      <c r="L113" s="28"/>
      <c r="M113" s="17"/>
      <c r="N113" s="17"/>
      <c r="O113" s="17"/>
      <c r="P113" s="17"/>
      <c r="Q113" s="17"/>
      <c r="R113" s="27"/>
      <c r="T113" s="10"/>
    </row>
    <row r="114" spans="1:20" s="11" customFormat="1" ht="13.5" thickTop="1">
      <c r="A114" s="46" t="s">
        <v>20</v>
      </c>
      <c r="B114" s="32"/>
      <c r="C114" s="33"/>
      <c r="D114" s="32"/>
      <c r="E114" s="43" t="s">
        <v>9</v>
      </c>
      <c r="F114" s="32"/>
      <c r="G114" s="32"/>
      <c r="H114" s="32"/>
      <c r="I114" s="43"/>
      <c r="J114" s="28"/>
      <c r="K114" s="29"/>
      <c r="L114" s="36"/>
      <c r="M114" s="17"/>
      <c r="N114" s="17"/>
      <c r="O114" s="17"/>
      <c r="P114" s="17"/>
      <c r="Q114" s="17"/>
      <c r="R114" s="27"/>
      <c r="T114" s="10"/>
    </row>
    <row r="115" spans="1:20" s="11" customFormat="1">
      <c r="A115" s="45" t="s">
        <v>19</v>
      </c>
      <c r="B115" s="32"/>
      <c r="C115" s="33"/>
      <c r="D115" s="44">
        <v>1025.83</v>
      </c>
      <c r="E115" s="43"/>
      <c r="F115" s="32"/>
      <c r="G115" s="44">
        <v>113.83</v>
      </c>
      <c r="H115" s="32"/>
      <c r="I115" s="43"/>
      <c r="J115" s="28"/>
      <c r="K115" s="29"/>
      <c r="L115" s="36"/>
      <c r="M115" s="17"/>
      <c r="N115" s="17"/>
      <c r="O115" s="17"/>
      <c r="P115" s="17"/>
      <c r="Q115" s="17"/>
      <c r="R115" s="27"/>
      <c r="T115" s="10"/>
    </row>
    <row r="116" spans="1:20" s="11" customFormat="1">
      <c r="A116" s="34" t="s">
        <v>18</v>
      </c>
      <c r="B116" s="47"/>
      <c r="C116" s="17" t="s">
        <v>17</v>
      </c>
      <c r="D116" s="36">
        <v>6011783.1399999997</v>
      </c>
      <c r="E116" s="40" t="s">
        <v>9</v>
      </c>
      <c r="F116" s="36"/>
      <c r="G116" s="36">
        <v>4325660.51</v>
      </c>
      <c r="H116" s="36"/>
      <c r="I116" s="40"/>
      <c r="J116" s="28"/>
      <c r="K116" s="29"/>
      <c r="L116" s="28"/>
      <c r="M116" s="17"/>
      <c r="N116" s="17"/>
      <c r="O116" s="17"/>
      <c r="P116" s="17"/>
      <c r="Q116" s="17"/>
      <c r="R116" s="27"/>
      <c r="T116" s="10"/>
    </row>
    <row r="117" spans="1:20" s="11" customFormat="1">
      <c r="A117" s="34" t="s">
        <v>16</v>
      </c>
      <c r="B117" s="47"/>
      <c r="C117" s="17"/>
      <c r="D117" s="36">
        <v>25.17</v>
      </c>
      <c r="E117" s="40"/>
      <c r="F117" s="36"/>
      <c r="G117" s="36">
        <v>69.709999999999994</v>
      </c>
      <c r="H117" s="36"/>
      <c r="I117" s="40"/>
      <c r="J117" s="28"/>
      <c r="K117" s="29"/>
      <c r="L117" s="28"/>
      <c r="M117" s="17"/>
      <c r="N117" s="17"/>
      <c r="O117" s="17"/>
      <c r="P117" s="17"/>
      <c r="Q117" s="17"/>
      <c r="R117" s="27"/>
      <c r="T117" s="10"/>
    </row>
    <row r="118" spans="1:20" s="11" customFormat="1">
      <c r="A118" s="34" t="s">
        <v>15</v>
      </c>
      <c r="B118" s="36"/>
      <c r="C118" s="17" t="s">
        <v>9</v>
      </c>
      <c r="D118" s="39">
        <v>4198150.79</v>
      </c>
      <c r="E118" s="40">
        <f>D115+D116-D118-D117</f>
        <v>1814633.0099999998</v>
      </c>
      <c r="F118" s="36"/>
      <c r="G118" s="39">
        <v>386027.19</v>
      </c>
      <c r="H118" s="36">
        <f>G115+G116-G117-G118</f>
        <v>3939677.44</v>
      </c>
      <c r="I118" s="40"/>
      <c r="J118" s="28"/>
      <c r="K118" s="29"/>
      <c r="L118" s="28"/>
      <c r="M118" s="17"/>
      <c r="N118" s="17"/>
      <c r="O118" s="17"/>
      <c r="P118" s="17"/>
      <c r="Q118" s="17"/>
      <c r="R118" s="27"/>
      <c r="T118" s="10"/>
    </row>
    <row r="119" spans="1:20" s="11" customFormat="1" ht="13.5" thickBot="1">
      <c r="A119" s="42" t="s">
        <v>49</v>
      </c>
      <c r="B119" s="31"/>
      <c r="C119" s="41" t="s">
        <v>9</v>
      </c>
      <c r="D119" s="31" t="s">
        <v>9</v>
      </c>
      <c r="E119" s="35">
        <f>E113+E118</f>
        <v>-5040721.3001400009</v>
      </c>
      <c r="F119" s="31"/>
      <c r="G119" s="31"/>
      <c r="H119" s="69">
        <f>H113+H118</f>
        <v>-8728608.8300000001</v>
      </c>
      <c r="I119" s="30"/>
      <c r="J119" s="28"/>
      <c r="K119" s="29"/>
      <c r="L119" s="28"/>
      <c r="M119" s="17"/>
      <c r="N119" s="17"/>
      <c r="O119" s="17"/>
      <c r="P119" s="17"/>
      <c r="Q119" s="17"/>
      <c r="R119" s="27"/>
      <c r="T119" s="10"/>
    </row>
    <row r="120" spans="1:20" s="11" customFormat="1" ht="13.5" thickTop="1">
      <c r="A120" s="34" t="s">
        <v>13</v>
      </c>
      <c r="B120" s="36"/>
      <c r="C120" s="17"/>
      <c r="D120" s="36">
        <v>359601.82</v>
      </c>
      <c r="E120" s="40" t="s">
        <v>9</v>
      </c>
      <c r="F120" s="36"/>
      <c r="G120" s="36">
        <v>354956.91</v>
      </c>
      <c r="H120" s="36"/>
      <c r="I120" s="40"/>
      <c r="J120" s="28"/>
      <c r="K120" s="29"/>
      <c r="L120" s="28"/>
      <c r="M120" s="17"/>
      <c r="N120" s="17"/>
      <c r="O120" s="17"/>
      <c r="P120" s="17"/>
      <c r="Q120" s="17"/>
      <c r="R120" s="27"/>
      <c r="T120" s="10"/>
    </row>
    <row r="121" spans="1:20" s="11" customFormat="1">
      <c r="A121" s="34" t="s">
        <v>12</v>
      </c>
      <c r="B121" s="36"/>
      <c r="C121" s="17" t="s">
        <v>9</v>
      </c>
      <c r="D121" s="36" t="s">
        <v>9</v>
      </c>
      <c r="E121" s="40"/>
      <c r="F121" s="36"/>
      <c r="G121" s="36" t="s">
        <v>9</v>
      </c>
      <c r="H121" s="36"/>
      <c r="I121" s="40"/>
      <c r="J121" s="28"/>
      <c r="K121" s="29"/>
      <c r="L121" s="28"/>
      <c r="M121" s="17"/>
      <c r="N121" s="17"/>
      <c r="O121" s="17"/>
      <c r="P121" s="17"/>
      <c r="Q121" s="17"/>
      <c r="R121" s="27"/>
      <c r="T121" s="10"/>
    </row>
    <row r="122" spans="1:20" s="11" customFormat="1">
      <c r="A122" s="34" t="s">
        <v>11</v>
      </c>
      <c r="B122" s="36"/>
      <c r="C122" s="17" t="s">
        <v>9</v>
      </c>
      <c r="D122" s="39">
        <f>D120</f>
        <v>359601.82</v>
      </c>
      <c r="E122" s="38">
        <f>D120-D122</f>
        <v>0</v>
      </c>
      <c r="F122" s="36"/>
      <c r="G122" s="39">
        <f>G120</f>
        <v>354956.91</v>
      </c>
      <c r="H122" s="39">
        <f>G120-G122</f>
        <v>0</v>
      </c>
      <c r="I122" s="40"/>
      <c r="J122" s="28"/>
      <c r="K122" s="29"/>
      <c r="L122" s="28"/>
      <c r="M122" s="17"/>
      <c r="N122" s="17"/>
      <c r="O122" s="17"/>
      <c r="P122" s="17"/>
      <c r="Q122" s="17"/>
      <c r="R122" s="27"/>
      <c r="T122" s="10"/>
    </row>
    <row r="123" spans="1:20" s="11" customFormat="1" ht="13.5" thickBot="1">
      <c r="A123" s="37" t="s">
        <v>48</v>
      </c>
      <c r="B123" s="36"/>
      <c r="C123" s="17"/>
      <c r="D123" s="36" t="s">
        <v>9</v>
      </c>
      <c r="E123" s="35">
        <f>E119</f>
        <v>-5040721.3001400009</v>
      </c>
      <c r="F123" s="31"/>
      <c r="G123" s="31"/>
      <c r="H123" s="69">
        <f>H119</f>
        <v>-8728608.8300000001</v>
      </c>
      <c r="I123" s="30"/>
      <c r="J123" s="28"/>
      <c r="K123" s="29"/>
      <c r="L123" s="28"/>
      <c r="M123" s="17"/>
      <c r="N123" s="17"/>
      <c r="O123" s="17"/>
      <c r="P123" s="17"/>
      <c r="Q123" s="17"/>
      <c r="R123" s="27"/>
      <c r="T123" s="10"/>
    </row>
    <row r="124" spans="1:20" s="11" customFormat="1" ht="14.25" thickTop="1" thickBot="1">
      <c r="A124" s="26"/>
      <c r="B124" s="24"/>
      <c r="C124" s="25"/>
      <c r="D124" s="24"/>
      <c r="E124" s="22" t="s">
        <v>9</v>
      </c>
      <c r="F124" s="23"/>
      <c r="G124" s="23"/>
      <c r="H124" s="23"/>
      <c r="I124" s="22"/>
      <c r="J124" s="28"/>
      <c r="K124" s="21"/>
      <c r="L124" s="20"/>
      <c r="M124" s="19"/>
      <c r="N124" s="19"/>
      <c r="O124" s="19"/>
      <c r="P124" s="19"/>
      <c r="Q124" s="19"/>
      <c r="R124" s="18"/>
      <c r="T124" s="10"/>
    </row>
    <row r="125" spans="1:20" s="11" customFormat="1" ht="15">
      <c r="A125" s="68" t="s">
        <v>47</v>
      </c>
      <c r="B125" s="67"/>
      <c r="C125" s="55"/>
      <c r="D125" s="55"/>
      <c r="E125" s="55"/>
      <c r="F125" s="55"/>
      <c r="G125" s="55"/>
      <c r="H125" s="55"/>
      <c r="I125" s="66"/>
      <c r="J125" s="28"/>
      <c r="K125" s="56"/>
      <c r="L125" s="55"/>
      <c r="M125" s="54"/>
      <c r="N125" s="54"/>
      <c r="O125" s="54"/>
      <c r="P125" s="54"/>
      <c r="Q125" s="54"/>
      <c r="R125" s="52"/>
      <c r="T125" s="10"/>
    </row>
    <row r="126" spans="1:20" s="11" customFormat="1" ht="15.75" thickBot="1">
      <c r="A126" s="65" t="s">
        <v>46</v>
      </c>
      <c r="B126" s="24"/>
      <c r="C126" s="25"/>
      <c r="D126" s="25"/>
      <c r="E126" s="25"/>
      <c r="F126" s="25"/>
      <c r="G126" s="25"/>
      <c r="H126" s="25"/>
      <c r="I126" s="64"/>
      <c r="J126" s="28"/>
      <c r="K126" s="63" t="s">
        <v>45</v>
      </c>
      <c r="L126" s="20"/>
      <c r="M126" s="19"/>
      <c r="N126" s="19"/>
      <c r="O126" s="19"/>
      <c r="P126" s="19"/>
      <c r="Q126" s="19"/>
      <c r="R126" s="18"/>
      <c r="T126" s="10"/>
    </row>
    <row r="127" spans="1:20" s="11" customFormat="1" ht="38.25" customHeight="1">
      <c r="A127" s="62"/>
      <c r="B127" s="61"/>
      <c r="C127" s="59"/>
      <c r="D127" s="58" t="s">
        <v>43</v>
      </c>
      <c r="E127" s="60"/>
      <c r="F127" s="59"/>
      <c r="G127" s="58" t="s">
        <v>44</v>
      </c>
      <c r="H127" s="58"/>
      <c r="I127" s="57"/>
      <c r="J127" s="28"/>
      <c r="K127" s="56"/>
      <c r="L127" s="55"/>
      <c r="M127" s="54"/>
      <c r="N127" s="54"/>
      <c r="O127" s="53" t="s">
        <v>43</v>
      </c>
      <c r="P127" s="53"/>
      <c r="Q127" s="53" t="s">
        <v>42</v>
      </c>
      <c r="R127" s="52"/>
      <c r="T127" s="10"/>
    </row>
    <row r="128" spans="1:20" s="11" customFormat="1">
      <c r="A128" s="37" t="s">
        <v>41</v>
      </c>
      <c r="B128" s="32"/>
      <c r="C128" s="33"/>
      <c r="D128" s="32"/>
      <c r="E128" s="30"/>
      <c r="F128" s="31"/>
      <c r="G128" s="31"/>
      <c r="H128" s="31"/>
      <c r="I128" s="30"/>
      <c r="J128" s="28"/>
      <c r="K128" s="29"/>
      <c r="L128" s="28"/>
      <c r="M128" s="17"/>
      <c r="N128" s="17"/>
      <c r="O128" s="17"/>
      <c r="P128" s="17"/>
      <c r="Q128" s="17"/>
      <c r="R128" s="27"/>
      <c r="T128" s="10"/>
    </row>
    <row r="129" spans="1:20" s="11" customFormat="1">
      <c r="A129" s="34" t="s">
        <v>40</v>
      </c>
      <c r="B129" s="32"/>
      <c r="C129" s="33"/>
      <c r="D129" s="32"/>
      <c r="E129" s="51">
        <v>11086572.67</v>
      </c>
      <c r="F129" s="31"/>
      <c r="G129" s="33"/>
      <c r="H129" s="32"/>
      <c r="I129" s="51">
        <v>9558316.0899999999</v>
      </c>
      <c r="J129" s="28"/>
      <c r="K129" s="34" t="s">
        <v>39</v>
      </c>
      <c r="L129" s="28"/>
      <c r="M129" s="17"/>
      <c r="N129" s="17"/>
      <c r="O129" s="36">
        <f>E151</f>
        <v>7349487.5520000011</v>
      </c>
      <c r="P129" s="36"/>
      <c r="Q129" s="36">
        <f>I151</f>
        <v>5669355.0299999993</v>
      </c>
      <c r="R129" s="27"/>
      <c r="T129" s="10"/>
    </row>
    <row r="130" spans="1:20" s="11" customFormat="1">
      <c r="A130" s="34" t="s">
        <v>38</v>
      </c>
      <c r="B130" s="32"/>
      <c r="C130" s="17"/>
      <c r="D130" s="36"/>
      <c r="E130" s="38">
        <v>5593472.0079999994</v>
      </c>
      <c r="F130" s="31"/>
      <c r="G130" s="17"/>
      <c r="H130" s="36"/>
      <c r="I130" s="38">
        <v>5684381.79</v>
      </c>
      <c r="J130" s="28"/>
      <c r="K130" s="34" t="s">
        <v>37</v>
      </c>
      <c r="L130" s="28"/>
      <c r="M130" s="17"/>
      <c r="N130" s="17"/>
      <c r="O130" s="36">
        <v>5102419.5299999993</v>
      </c>
      <c r="P130" s="36"/>
      <c r="Q130" s="36">
        <v>4707674.59</v>
      </c>
      <c r="R130" s="27"/>
      <c r="T130" s="10"/>
    </row>
    <row r="131" spans="1:20" s="11" customFormat="1">
      <c r="A131" s="42" t="s">
        <v>36</v>
      </c>
      <c r="B131" s="32"/>
      <c r="C131" s="41"/>
      <c r="D131" s="31"/>
      <c r="E131" s="30">
        <f>E129-E130</f>
        <v>5493100.6620000005</v>
      </c>
      <c r="F131" s="31"/>
      <c r="G131" s="41"/>
      <c r="H131" s="31"/>
      <c r="I131" s="30">
        <f>I129-I130</f>
        <v>3873934.3</v>
      </c>
      <c r="J131" s="28"/>
      <c r="K131" s="34" t="s">
        <v>35</v>
      </c>
      <c r="L131" s="28"/>
      <c r="M131" s="17"/>
      <c r="N131" s="17"/>
      <c r="O131" s="39">
        <v>0</v>
      </c>
      <c r="P131" s="36"/>
      <c r="Q131" s="39">
        <v>0</v>
      </c>
      <c r="R131" s="27"/>
      <c r="T131" s="10"/>
    </row>
    <row r="132" spans="1:20" s="11" customFormat="1">
      <c r="A132" s="34" t="s">
        <v>34</v>
      </c>
      <c r="B132" s="32"/>
      <c r="C132" s="17"/>
      <c r="D132" s="36"/>
      <c r="E132" s="40">
        <v>0</v>
      </c>
      <c r="F132" s="31"/>
      <c r="G132" s="17"/>
      <c r="H132" s="36"/>
      <c r="I132" s="40">
        <v>0</v>
      </c>
      <c r="J132" s="28"/>
      <c r="K132" s="50" t="s">
        <v>9</v>
      </c>
      <c r="L132" s="28"/>
      <c r="M132" s="17"/>
      <c r="N132" s="17"/>
      <c r="O132" s="47">
        <f>O129+O130-O131</f>
        <v>12451907.082</v>
      </c>
      <c r="P132" s="36"/>
      <c r="Q132" s="47">
        <f>Q129+Q130-Q131</f>
        <v>10377029.619999999</v>
      </c>
      <c r="R132" s="27"/>
      <c r="T132" s="10"/>
    </row>
    <row r="133" spans="1:20" s="11" customFormat="1">
      <c r="A133" s="34" t="s">
        <v>33</v>
      </c>
      <c r="B133" s="32"/>
      <c r="C133" s="17"/>
      <c r="D133" s="36"/>
      <c r="E133" s="38">
        <f>E132+E131</f>
        <v>5493100.6620000005</v>
      </c>
      <c r="F133" s="31"/>
      <c r="G133" s="17"/>
      <c r="H133" s="36"/>
      <c r="I133" s="38">
        <f>I132+I131</f>
        <v>3873934.3</v>
      </c>
      <c r="J133" s="28"/>
      <c r="K133" s="29"/>
      <c r="L133" s="28"/>
      <c r="M133" s="17"/>
      <c r="N133" s="17"/>
      <c r="O133" s="36"/>
      <c r="P133" s="36"/>
      <c r="Q133" s="36"/>
      <c r="R133" s="27"/>
      <c r="T133" s="10"/>
    </row>
    <row r="134" spans="1:20" s="11" customFormat="1">
      <c r="A134" s="34" t="s">
        <v>32</v>
      </c>
      <c r="B134" s="32"/>
      <c r="C134" s="17"/>
      <c r="D134" s="36">
        <v>217437.83</v>
      </c>
      <c r="E134" s="40" t="s">
        <v>9</v>
      </c>
      <c r="F134" s="31"/>
      <c r="G134" s="17"/>
      <c r="H134" s="36">
        <v>293706.15999999997</v>
      </c>
      <c r="I134" s="40" t="s">
        <v>9</v>
      </c>
      <c r="J134" s="28"/>
      <c r="K134" s="49" t="s">
        <v>31</v>
      </c>
      <c r="L134" s="28"/>
      <c r="M134" s="17"/>
      <c r="N134" s="17"/>
      <c r="O134" s="36"/>
      <c r="P134" s="36"/>
      <c r="Q134" s="36"/>
      <c r="R134" s="27"/>
      <c r="T134" s="10"/>
    </row>
    <row r="135" spans="1:20" s="11" customFormat="1">
      <c r="A135" s="34" t="s">
        <v>30</v>
      </c>
      <c r="B135" s="32"/>
      <c r="C135" s="17"/>
      <c r="D135" s="36" t="s">
        <v>9</v>
      </c>
      <c r="E135" s="38">
        <f>E133-D134</f>
        <v>5275662.8320000004</v>
      </c>
      <c r="F135" s="31"/>
      <c r="G135" s="17"/>
      <c r="H135" s="36" t="s">
        <v>9</v>
      </c>
      <c r="I135" s="38">
        <f>I133-H134</f>
        <v>3580228.1399999997</v>
      </c>
      <c r="J135" s="28"/>
      <c r="K135" s="48" t="s">
        <v>29</v>
      </c>
      <c r="L135" s="28"/>
      <c r="M135" s="17"/>
      <c r="N135" s="17"/>
      <c r="O135" s="36">
        <v>5102419.5299999993</v>
      </c>
      <c r="P135" s="36"/>
      <c r="Q135" s="36">
        <v>4707674.59</v>
      </c>
      <c r="R135" s="27"/>
      <c r="T135" s="10"/>
    </row>
    <row r="136" spans="1:20" s="11" customFormat="1">
      <c r="A136" s="34" t="s">
        <v>28</v>
      </c>
      <c r="B136" s="32"/>
      <c r="C136" s="17"/>
      <c r="D136" s="36">
        <v>341178.89</v>
      </c>
      <c r="E136" s="40"/>
      <c r="F136" s="31"/>
      <c r="G136" s="17"/>
      <c r="H136" s="36">
        <v>400388.15</v>
      </c>
      <c r="I136" s="40"/>
      <c r="J136" s="28"/>
      <c r="K136" s="48" t="s">
        <v>27</v>
      </c>
      <c r="L136" s="28"/>
      <c r="M136" s="17"/>
      <c r="N136" s="17"/>
      <c r="O136" s="36">
        <v>0</v>
      </c>
      <c r="P136" s="36"/>
      <c r="Q136" s="36">
        <v>566935.5</v>
      </c>
      <c r="R136" s="27"/>
      <c r="T136" s="10"/>
    </row>
    <row r="137" spans="1:20" s="11" customFormat="1">
      <c r="A137" s="34" t="s">
        <v>26</v>
      </c>
      <c r="B137" s="32"/>
      <c r="C137" s="17"/>
      <c r="D137" s="36">
        <v>107858</v>
      </c>
      <c r="E137" s="40" t="s">
        <v>9</v>
      </c>
      <c r="F137" s="31"/>
      <c r="G137" s="17"/>
      <c r="H137" s="36">
        <v>61453.87</v>
      </c>
      <c r="I137" s="40" t="s">
        <v>9</v>
      </c>
      <c r="J137" s="28"/>
      <c r="K137" s="29" t="s">
        <v>25</v>
      </c>
      <c r="L137" s="28"/>
      <c r="M137" s="17"/>
      <c r="N137" s="17"/>
      <c r="O137" s="39">
        <v>7349487.5520000011</v>
      </c>
      <c r="P137" s="36"/>
      <c r="Q137" s="39">
        <v>5102419.5299999993</v>
      </c>
      <c r="R137" s="27"/>
      <c r="T137" s="10"/>
    </row>
    <row r="138" spans="1:20" s="11" customFormat="1">
      <c r="A138" s="34" t="s">
        <v>24</v>
      </c>
      <c r="B138" s="32"/>
      <c r="C138" s="17"/>
      <c r="D138" s="36">
        <v>471132.51</v>
      </c>
      <c r="E138" s="40"/>
      <c r="F138" s="31"/>
      <c r="G138" s="17"/>
      <c r="H138" s="36">
        <v>199116.28</v>
      </c>
      <c r="I138" s="40"/>
      <c r="J138" s="28"/>
      <c r="K138" s="29"/>
      <c r="L138" s="28"/>
      <c r="M138" s="17"/>
      <c r="N138" s="17"/>
      <c r="O138" s="47">
        <f>O135+O136+O137</f>
        <v>12451907.082</v>
      </c>
      <c r="P138" s="36"/>
      <c r="Q138" s="47">
        <f>Q135+Q136+Q137</f>
        <v>10377029.619999999</v>
      </c>
      <c r="R138" s="27"/>
      <c r="T138" s="10"/>
    </row>
    <row r="139" spans="1:20" s="11" customFormat="1">
      <c r="A139" s="34" t="s">
        <v>23</v>
      </c>
      <c r="B139" s="32"/>
      <c r="C139" s="17"/>
      <c r="D139" s="36">
        <v>2254.1</v>
      </c>
      <c r="E139" s="40"/>
      <c r="F139" s="31"/>
      <c r="G139" s="17"/>
      <c r="H139" s="36">
        <v>352160.03</v>
      </c>
      <c r="I139" s="40"/>
      <c r="J139" s="28"/>
      <c r="K139" s="29"/>
      <c r="L139" s="28"/>
      <c r="M139" s="17"/>
      <c r="N139" s="17"/>
      <c r="O139" s="36"/>
      <c r="P139" s="36"/>
      <c r="Q139" s="36"/>
      <c r="R139" s="27"/>
      <c r="T139" s="10"/>
    </row>
    <row r="140" spans="1:20" s="11" customFormat="1">
      <c r="A140" s="34" t="s">
        <v>22</v>
      </c>
      <c r="B140" s="32"/>
      <c r="C140" s="17" t="s">
        <v>9</v>
      </c>
      <c r="D140" s="39">
        <v>34444.19</v>
      </c>
      <c r="E140" s="38">
        <f>D136+D137+D138-D139-D140</f>
        <v>883471.1100000001</v>
      </c>
      <c r="F140" s="31"/>
      <c r="G140" s="17" t="s">
        <v>9</v>
      </c>
      <c r="H140" s="39">
        <v>20346.66</v>
      </c>
      <c r="I140" s="38">
        <f>H136+H137+H138-H139-H140</f>
        <v>288451.61000000004</v>
      </c>
      <c r="J140" s="28"/>
      <c r="K140" s="29"/>
      <c r="L140" s="28"/>
      <c r="M140" s="17"/>
      <c r="N140" s="17"/>
      <c r="O140" s="36"/>
      <c r="P140" s="36"/>
      <c r="Q140" s="36"/>
      <c r="R140" s="27"/>
      <c r="T140" s="10"/>
    </row>
    <row r="141" spans="1:20" s="11" customFormat="1" ht="13.5" thickBot="1">
      <c r="A141" s="37" t="s">
        <v>21</v>
      </c>
      <c r="B141" s="32"/>
      <c r="C141" s="17"/>
      <c r="D141" s="36" t="s">
        <v>9</v>
      </c>
      <c r="E141" s="35">
        <f>E135+E140</f>
        <v>6159133.9420000007</v>
      </c>
      <c r="F141" s="31"/>
      <c r="G141" s="17"/>
      <c r="H141" s="36" t="s">
        <v>9</v>
      </c>
      <c r="I141" s="35">
        <f>I135+I140</f>
        <v>3868679.7499999995</v>
      </c>
      <c r="J141" s="28"/>
      <c r="K141" s="29"/>
      <c r="L141" s="28"/>
      <c r="M141" s="17"/>
      <c r="N141" s="17"/>
      <c r="O141" s="36"/>
      <c r="P141" s="36"/>
      <c r="Q141" s="36"/>
      <c r="R141" s="27"/>
      <c r="T141" s="10"/>
    </row>
    <row r="142" spans="1:20" s="11" customFormat="1" ht="13.5" thickTop="1">
      <c r="A142" s="46" t="s">
        <v>20</v>
      </c>
      <c r="B142" s="32"/>
      <c r="C142" s="33"/>
      <c r="D142" s="32"/>
      <c r="E142" s="43" t="s">
        <v>9</v>
      </c>
      <c r="F142" s="31"/>
      <c r="G142" s="33"/>
      <c r="H142" s="32"/>
      <c r="I142" s="43" t="s">
        <v>9</v>
      </c>
      <c r="J142" s="28"/>
      <c r="K142" s="29"/>
      <c r="L142" s="28"/>
      <c r="M142" s="17"/>
      <c r="N142" s="17"/>
      <c r="O142" s="36"/>
      <c r="P142" s="36"/>
      <c r="Q142" s="36"/>
      <c r="R142" s="27"/>
      <c r="T142" s="10"/>
    </row>
    <row r="143" spans="1:20" s="11" customFormat="1">
      <c r="A143" s="45" t="s">
        <v>19</v>
      </c>
      <c r="B143" s="32"/>
      <c r="C143" s="33"/>
      <c r="D143" s="44">
        <v>0</v>
      </c>
      <c r="E143" s="43"/>
      <c r="F143" s="31"/>
      <c r="G143" s="33"/>
      <c r="H143" s="44">
        <v>0</v>
      </c>
      <c r="I143" s="43"/>
      <c r="J143" s="28"/>
      <c r="K143" s="29"/>
      <c r="L143" s="28"/>
      <c r="M143" s="17"/>
      <c r="N143" s="17"/>
      <c r="O143" s="36"/>
      <c r="P143" s="36"/>
      <c r="Q143" s="36"/>
      <c r="R143" s="27"/>
      <c r="T143" s="10"/>
    </row>
    <row r="144" spans="1:20" s="11" customFormat="1">
      <c r="A144" s="34" t="s">
        <v>18</v>
      </c>
      <c r="B144" s="32"/>
      <c r="C144" s="17" t="s">
        <v>17</v>
      </c>
      <c r="D144" s="36">
        <v>1190353.6100000001</v>
      </c>
      <c r="E144" s="40" t="s">
        <v>9</v>
      </c>
      <c r="F144" s="31"/>
      <c r="G144" s="17" t="s">
        <v>17</v>
      </c>
      <c r="H144" s="36">
        <v>1800690.65</v>
      </c>
      <c r="I144" s="40" t="s">
        <v>9</v>
      </c>
      <c r="J144" s="28"/>
      <c r="K144" s="29"/>
      <c r="L144" s="28"/>
      <c r="M144" s="17"/>
      <c r="N144" s="17"/>
      <c r="O144" s="36"/>
      <c r="P144" s="36"/>
      <c r="Q144" s="36"/>
      <c r="R144" s="27"/>
      <c r="T144" s="10"/>
    </row>
    <row r="145" spans="1:20" s="11" customFormat="1">
      <c r="A145" s="34" t="s">
        <v>16</v>
      </c>
      <c r="B145" s="32"/>
      <c r="C145" s="17"/>
      <c r="D145" s="36">
        <v>0</v>
      </c>
      <c r="E145" s="40"/>
      <c r="F145" s="31"/>
      <c r="G145" s="17"/>
      <c r="H145" s="36">
        <v>15.37</v>
      </c>
      <c r="I145" s="40"/>
      <c r="J145" s="28"/>
      <c r="K145" s="29"/>
      <c r="L145" s="28"/>
      <c r="M145" s="17"/>
      <c r="N145" s="17"/>
      <c r="O145" s="36"/>
      <c r="P145" s="36"/>
      <c r="Q145" s="36"/>
      <c r="R145" s="27"/>
      <c r="T145" s="10"/>
    </row>
    <row r="146" spans="1:20" s="11" customFormat="1">
      <c r="A146" s="34" t="s">
        <v>15</v>
      </c>
      <c r="B146" s="32"/>
      <c r="C146" s="17" t="s">
        <v>9</v>
      </c>
      <c r="D146" s="39">
        <v>0</v>
      </c>
      <c r="E146" s="40">
        <f>D143+D144-D146</f>
        <v>1190353.6100000001</v>
      </c>
      <c r="F146" s="31"/>
      <c r="G146" s="17" t="s">
        <v>9</v>
      </c>
      <c r="H146" s="39">
        <v>0</v>
      </c>
      <c r="I146" s="40">
        <f>H143+H144-H145-H146</f>
        <v>1800675.2799999998</v>
      </c>
      <c r="J146" s="28"/>
      <c r="K146" s="29"/>
      <c r="L146" s="28"/>
      <c r="M146" s="17"/>
      <c r="N146" s="17"/>
      <c r="O146" s="36"/>
      <c r="P146" s="36"/>
      <c r="Q146" s="36"/>
      <c r="R146" s="27"/>
      <c r="T146" s="10"/>
    </row>
    <row r="147" spans="1:20" s="11" customFormat="1" ht="13.5" thickBot="1">
      <c r="A147" s="42" t="s">
        <v>14</v>
      </c>
      <c r="B147" s="32"/>
      <c r="C147" s="41" t="s">
        <v>9</v>
      </c>
      <c r="D147" s="31" t="s">
        <v>9</v>
      </c>
      <c r="E147" s="35">
        <f>E141+E146</f>
        <v>7349487.5520000011</v>
      </c>
      <c r="F147" s="31"/>
      <c r="G147" s="41" t="s">
        <v>9</v>
      </c>
      <c r="H147" s="31" t="s">
        <v>9</v>
      </c>
      <c r="I147" s="35">
        <f>I141+I146</f>
        <v>5669355.0299999993</v>
      </c>
      <c r="J147" s="28"/>
      <c r="K147" s="29"/>
      <c r="L147" s="28"/>
      <c r="M147" s="17"/>
      <c r="N147" s="17"/>
      <c r="O147" s="36"/>
      <c r="P147" s="36"/>
      <c r="Q147" s="36"/>
      <c r="R147" s="27"/>
      <c r="T147" s="10"/>
    </row>
    <row r="148" spans="1:20" s="11" customFormat="1" ht="13.5" thickTop="1">
      <c r="A148" s="34" t="s">
        <v>13</v>
      </c>
      <c r="B148" s="32"/>
      <c r="C148" s="17"/>
      <c r="D148" s="36">
        <v>1693.67</v>
      </c>
      <c r="E148" s="40" t="s">
        <v>9</v>
      </c>
      <c r="F148" s="31"/>
      <c r="G148" s="17"/>
      <c r="H148" s="36">
        <v>1693.67</v>
      </c>
      <c r="I148" s="40" t="s">
        <v>9</v>
      </c>
      <c r="J148" s="28"/>
      <c r="K148" s="29"/>
      <c r="L148" s="28"/>
      <c r="M148" s="17"/>
      <c r="N148" s="17"/>
      <c r="O148" s="17"/>
      <c r="P148" s="17"/>
      <c r="Q148" s="17"/>
      <c r="R148" s="27"/>
      <c r="T148" s="10"/>
    </row>
    <row r="149" spans="1:20" s="11" customFormat="1">
      <c r="A149" s="34" t="s">
        <v>12</v>
      </c>
      <c r="B149" s="32"/>
      <c r="C149" s="17" t="s">
        <v>9</v>
      </c>
      <c r="D149" s="36" t="s">
        <v>9</v>
      </c>
      <c r="E149" s="40"/>
      <c r="F149" s="31"/>
      <c r="G149" s="17" t="s">
        <v>9</v>
      </c>
      <c r="H149" s="36" t="s">
        <v>9</v>
      </c>
      <c r="I149" s="40"/>
      <c r="J149" s="28"/>
      <c r="K149" s="29"/>
      <c r="L149" s="28"/>
      <c r="M149" s="17"/>
      <c r="N149" s="17"/>
      <c r="O149" s="17"/>
      <c r="P149" s="17"/>
      <c r="Q149" s="17"/>
      <c r="R149" s="27"/>
      <c r="T149" s="10"/>
    </row>
    <row r="150" spans="1:20" s="11" customFormat="1">
      <c r="A150" s="34" t="s">
        <v>11</v>
      </c>
      <c r="B150" s="32"/>
      <c r="C150" s="17" t="s">
        <v>9</v>
      </c>
      <c r="D150" s="39">
        <f>D148</f>
        <v>1693.67</v>
      </c>
      <c r="E150" s="38">
        <f>D148-D150</f>
        <v>0</v>
      </c>
      <c r="F150" s="31"/>
      <c r="G150" s="17" t="s">
        <v>9</v>
      </c>
      <c r="H150" s="39">
        <f>H148</f>
        <v>1693.67</v>
      </c>
      <c r="I150" s="38">
        <f>H148-H150</f>
        <v>0</v>
      </c>
      <c r="J150" s="28"/>
      <c r="K150" s="29"/>
      <c r="L150" s="28"/>
      <c r="M150" s="17"/>
      <c r="N150" s="17"/>
      <c r="O150" s="17"/>
      <c r="P150" s="17"/>
      <c r="Q150" s="17"/>
      <c r="R150" s="27"/>
      <c r="T150" s="10"/>
    </row>
    <row r="151" spans="1:20" s="11" customFormat="1" ht="13.5" thickBot="1">
      <c r="A151" s="37" t="s">
        <v>10</v>
      </c>
      <c r="B151" s="32"/>
      <c r="C151" s="17" t="s">
        <v>9</v>
      </c>
      <c r="D151" s="36" t="s">
        <v>9</v>
      </c>
      <c r="E151" s="35">
        <f>E147</f>
        <v>7349487.5520000011</v>
      </c>
      <c r="F151" s="31"/>
      <c r="G151" s="17" t="s">
        <v>9</v>
      </c>
      <c r="H151" s="36" t="s">
        <v>9</v>
      </c>
      <c r="I151" s="35">
        <f>I147</f>
        <v>5669355.0299999993</v>
      </c>
      <c r="J151" s="28"/>
      <c r="K151" s="29"/>
      <c r="L151" s="28"/>
      <c r="M151" s="17"/>
      <c r="N151" s="17"/>
      <c r="O151" s="17"/>
      <c r="P151" s="17"/>
      <c r="Q151" s="17"/>
      <c r="R151" s="27"/>
      <c r="T151" s="10"/>
    </row>
    <row r="152" spans="1:20" s="11" customFormat="1" ht="13.5" thickTop="1">
      <c r="A152" s="34"/>
      <c r="B152" s="32"/>
      <c r="C152" s="33"/>
      <c r="D152" s="32"/>
      <c r="E152" s="30"/>
      <c r="F152" s="31"/>
      <c r="G152" s="31"/>
      <c r="H152" s="31"/>
      <c r="I152" s="30"/>
      <c r="J152" s="28"/>
      <c r="K152" s="29"/>
      <c r="L152" s="28"/>
      <c r="M152" s="17"/>
      <c r="N152" s="17"/>
      <c r="O152" s="17"/>
      <c r="P152" s="17"/>
      <c r="Q152" s="17"/>
      <c r="R152" s="27"/>
      <c r="T152" s="10"/>
    </row>
    <row r="153" spans="1:20" s="11" customFormat="1">
      <c r="A153" s="34"/>
      <c r="B153" s="32"/>
      <c r="C153" s="33"/>
      <c r="D153" s="32"/>
      <c r="E153" s="30"/>
      <c r="F153" s="31"/>
      <c r="G153" s="31"/>
      <c r="H153" s="31"/>
      <c r="I153" s="30"/>
      <c r="J153" s="28"/>
      <c r="K153" s="29"/>
      <c r="L153" s="28"/>
      <c r="M153" s="17"/>
      <c r="N153" s="17"/>
      <c r="O153" s="17"/>
      <c r="P153" s="17"/>
      <c r="Q153" s="17"/>
      <c r="R153" s="27"/>
      <c r="T153" s="10"/>
    </row>
    <row r="154" spans="1:20" s="11" customFormat="1">
      <c r="A154" s="34"/>
      <c r="B154" s="32"/>
      <c r="C154" s="33"/>
      <c r="D154" s="32"/>
      <c r="E154" s="30"/>
      <c r="F154" s="31"/>
      <c r="G154" s="31"/>
      <c r="H154" s="31"/>
      <c r="I154" s="30"/>
      <c r="J154" s="28"/>
      <c r="K154" s="29"/>
      <c r="L154" s="28"/>
      <c r="M154" s="17"/>
      <c r="N154" s="17"/>
      <c r="O154" s="17"/>
      <c r="P154" s="17"/>
      <c r="Q154" s="17"/>
      <c r="R154" s="27"/>
      <c r="T154" s="10"/>
    </row>
    <row r="155" spans="1:20" s="11" customFormat="1" ht="13.5" thickBot="1">
      <c r="A155" s="26"/>
      <c r="B155" s="24"/>
      <c r="C155" s="25"/>
      <c r="D155" s="24"/>
      <c r="E155" s="22"/>
      <c r="F155" s="23"/>
      <c r="G155" s="23"/>
      <c r="H155" s="23"/>
      <c r="I155" s="22"/>
      <c r="J155" s="20"/>
      <c r="K155" s="21"/>
      <c r="L155" s="20"/>
      <c r="M155" s="19"/>
      <c r="N155" s="19"/>
      <c r="O155" s="19"/>
      <c r="P155" s="19"/>
      <c r="Q155" s="19"/>
      <c r="R155" s="18"/>
      <c r="T155" s="10"/>
    </row>
    <row r="156" spans="1:20" s="11" customFormat="1">
      <c r="A156" s="13"/>
      <c r="B156" s="10" t="s">
        <v>9</v>
      </c>
      <c r="C156" s="12"/>
      <c r="D156" s="12"/>
      <c r="E156" s="11" t="s">
        <v>9</v>
      </c>
      <c r="F156" s="17"/>
      <c r="J156" s="12"/>
      <c r="K156" s="12"/>
      <c r="L156" s="12"/>
      <c r="T156" s="10"/>
    </row>
    <row r="157" spans="1:20">
      <c r="A157" s="16" t="s">
        <v>9</v>
      </c>
      <c r="B157" s="15" t="s">
        <v>9</v>
      </c>
      <c r="C157" s="13"/>
      <c r="D157" s="13" t="s">
        <v>9</v>
      </c>
      <c r="E157" s="13"/>
      <c r="F157" s="14"/>
      <c r="G157" s="13"/>
      <c r="H157" s="13"/>
      <c r="I157" s="13"/>
      <c r="J157" s="12"/>
      <c r="S157" s="11"/>
      <c r="T157" s="10"/>
    </row>
    <row r="158" spans="1:20">
      <c r="A158" s="13"/>
      <c r="B158" s="15" t="s">
        <v>9</v>
      </c>
      <c r="C158" s="13"/>
      <c r="D158" s="13"/>
      <c r="E158" s="13"/>
      <c r="F158" s="14"/>
      <c r="G158" s="13"/>
      <c r="H158" s="13"/>
      <c r="I158" s="13"/>
      <c r="J158" s="12"/>
      <c r="S158" s="11"/>
      <c r="T158" s="10"/>
    </row>
    <row r="161" spans="2:20">
      <c r="N161" s="9" t="s">
        <v>8</v>
      </c>
      <c r="O161" s="9"/>
    </row>
    <row r="162" spans="2:20" s="3" customFormat="1">
      <c r="B162" s="8" t="s">
        <v>7</v>
      </c>
      <c r="C162" s="8"/>
      <c r="E162" s="5" t="s">
        <v>6</v>
      </c>
      <c r="F162" s="5"/>
      <c r="G162" s="5"/>
      <c r="I162" s="5" t="s">
        <v>5</v>
      </c>
      <c r="J162" s="5"/>
      <c r="K162" s="5"/>
      <c r="L162" s="6"/>
      <c r="N162" s="5" t="s">
        <v>4</v>
      </c>
      <c r="O162" s="5"/>
      <c r="T162" s="4"/>
    </row>
    <row r="165" spans="2:20" s="3" customFormat="1">
      <c r="B165" s="7" t="s">
        <v>3</v>
      </c>
      <c r="C165" s="7"/>
      <c r="E165" s="5" t="s">
        <v>2</v>
      </c>
      <c r="F165" s="5"/>
      <c r="G165" s="5"/>
      <c r="I165" s="5" t="s">
        <v>1</v>
      </c>
      <c r="J165" s="5"/>
      <c r="K165" s="5"/>
      <c r="L165" s="6"/>
      <c r="N165" s="5" t="s">
        <v>0</v>
      </c>
      <c r="O165" s="5"/>
      <c r="T165" s="4"/>
    </row>
  </sheetData>
  <mergeCells count="22">
    <mergeCell ref="D127:E127"/>
    <mergeCell ref="G127:H127"/>
    <mergeCell ref="D99:E99"/>
    <mergeCell ref="G99:H99"/>
    <mergeCell ref="A2:R2"/>
    <mergeCell ref="A3:R3"/>
    <mergeCell ref="A4:R4"/>
    <mergeCell ref="C7:C8"/>
    <mergeCell ref="D7:D8"/>
    <mergeCell ref="C6:E6"/>
    <mergeCell ref="G6:I6"/>
    <mergeCell ref="G7:G8"/>
    <mergeCell ref="H7:H8"/>
    <mergeCell ref="N161:O161"/>
    <mergeCell ref="N162:O162"/>
    <mergeCell ref="N165:O165"/>
    <mergeCell ref="B162:C162"/>
    <mergeCell ref="B165:C165"/>
    <mergeCell ref="E162:G162"/>
    <mergeCell ref="E165:G165"/>
    <mergeCell ref="I162:K162"/>
    <mergeCell ref="I165:K165"/>
  </mergeCells>
  <printOptions horizontalCentered="1"/>
  <pageMargins left="0" right="0" top="0.39370078740157483" bottom="0" header="0.51181102362204722" footer="0.51181102362204722"/>
  <pageSetup paperSize="9" scale="60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ΙΣΟΛΟΓ. ΠΙΝΑΚΑΣ ΔΙΑΘΕ 31.12.07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achalaris</dc:creator>
  <cp:lastModifiedBy>achalaris</cp:lastModifiedBy>
  <dcterms:created xsi:type="dcterms:W3CDTF">2017-07-06T05:42:54Z</dcterms:created>
  <dcterms:modified xsi:type="dcterms:W3CDTF">2017-07-06T05:43:16Z</dcterms:modified>
</cp:coreProperties>
</file>